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A16B3DFA-A2F1-474F-97FF-A868771C834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5" sheetId="15" r:id="rId11"/>
    <sheet name="Лист16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0" i="3" l="1"/>
  <c r="F20" i="3"/>
  <c r="E20" i="3"/>
  <c r="D20" i="3"/>
  <c r="G9" i="3" l="1"/>
  <c r="F9" i="3"/>
  <c r="E9" i="3"/>
  <c r="E10" i="3" s="1"/>
  <c r="D9" i="3"/>
  <c r="G20" i="4"/>
  <c r="F20" i="4"/>
  <c r="E20" i="4"/>
  <c r="D20" i="4"/>
  <c r="F10" i="3" l="1"/>
  <c r="G27" i="8"/>
  <c r="F27" i="8"/>
  <c r="E27" i="8"/>
  <c r="D27" i="8"/>
  <c r="D20" i="1" l="1"/>
  <c r="F8" i="9" l="1"/>
  <c r="E8" i="9"/>
  <c r="D8" i="9"/>
  <c r="G8" i="10"/>
  <c r="F8" i="10"/>
  <c r="E8" i="10"/>
  <c r="D8" i="10"/>
  <c r="G20" i="9"/>
  <c r="G28" i="9"/>
  <c r="F28" i="9"/>
  <c r="E28" i="9"/>
  <c r="D28" i="9"/>
  <c r="G8" i="4"/>
  <c r="F8" i="4"/>
  <c r="E8" i="4"/>
  <c r="D8" i="4"/>
  <c r="D8" i="6" l="1"/>
  <c r="E8" i="6"/>
  <c r="F8" i="6"/>
  <c r="G8" i="6"/>
  <c r="F20" i="1" l="1"/>
  <c r="E20" i="1"/>
  <c r="G20" i="1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8" i="3"/>
  <c r="E28" i="3"/>
  <c r="D28" i="3"/>
  <c r="D19" i="2"/>
  <c r="E19" i="2"/>
  <c r="F19" i="2"/>
  <c r="G19" i="2"/>
  <c r="D27" i="7"/>
  <c r="E27" i="7"/>
  <c r="F27" i="7"/>
  <c r="G27" i="7"/>
  <c r="E10" i="1" l="1"/>
  <c r="G20" i="6"/>
  <c r="F20" i="6"/>
  <c r="E20" i="6"/>
  <c r="D20" i="6"/>
  <c r="G28" i="3"/>
  <c r="D28" i="6" l="1"/>
  <c r="D32" i="6" s="1"/>
  <c r="E21" i="6"/>
  <c r="E28" i="6" s="1"/>
  <c r="E32" i="6" s="1"/>
  <c r="E42" i="6" s="1"/>
  <c r="D20" i="10"/>
  <c r="E20" i="10"/>
  <c r="F20" i="10"/>
  <c r="G20" i="10"/>
  <c r="D28" i="10"/>
  <c r="E28" i="10"/>
  <c r="F28" i="10"/>
  <c r="G28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F20" i="9"/>
  <c r="E20" i="9"/>
  <c r="D20" i="9"/>
  <c r="G19" i="8"/>
  <c r="F19" i="8"/>
  <c r="E19" i="8"/>
  <c r="D19" i="8"/>
  <c r="G7" i="8"/>
  <c r="F7" i="8"/>
  <c r="E7" i="8"/>
  <c r="D7" i="8"/>
  <c r="G19" i="7"/>
  <c r="F19" i="7"/>
  <c r="E19" i="7"/>
  <c r="D19" i="7"/>
  <c r="G28" i="5"/>
  <c r="F28" i="5"/>
  <c r="E28" i="5"/>
  <c r="D28" i="5"/>
  <c r="G20" i="5"/>
  <c r="F20" i="5"/>
  <c r="E20" i="5"/>
  <c r="D20" i="5"/>
  <c r="G28" i="4"/>
  <c r="G32" i="4" s="1"/>
  <c r="F28" i="4"/>
  <c r="F32" i="4" s="1"/>
  <c r="E28" i="4"/>
  <c r="E32" i="4" s="1"/>
  <c r="D28" i="4"/>
  <c r="D32" i="4" s="1"/>
  <c r="G27" i="2"/>
  <c r="F27" i="2"/>
  <c r="E27" i="2"/>
  <c r="D27" i="2"/>
  <c r="G7" i="2"/>
  <c r="F7" i="2"/>
  <c r="E7" i="2"/>
  <c r="D7" i="2"/>
  <c r="G23" i="4" l="1"/>
  <c r="G22" i="4"/>
  <c r="D31" i="8"/>
  <c r="D41" i="8" s="1"/>
  <c r="D32" i="10"/>
  <c r="F29" i="10"/>
  <c r="F21" i="10"/>
  <c r="D31" i="2"/>
  <c r="D42" i="2" s="1"/>
  <c r="E31" i="8"/>
  <c r="E41" i="8" s="1"/>
  <c r="G31" i="8"/>
  <c r="E21" i="10"/>
  <c r="F31" i="8"/>
  <c r="F41" i="8" s="1"/>
  <c r="E28" i="8"/>
  <c r="E20" i="8"/>
  <c r="D31" i="7"/>
  <c r="D41" i="7" s="1"/>
  <c r="E29" i="6"/>
  <c r="E32" i="5"/>
  <c r="E43" i="5" s="1"/>
  <c r="D32" i="5"/>
  <c r="D43" i="5" s="1"/>
  <c r="F32" i="5"/>
  <c r="F43" i="5" s="1"/>
  <c r="E41" i="4"/>
  <c r="E29" i="4"/>
  <c r="F41" i="4"/>
  <c r="E29" i="10"/>
  <c r="F31" i="2"/>
  <c r="F42" i="2" s="1"/>
  <c r="F20" i="2"/>
  <c r="E21" i="4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8" i="8"/>
  <c r="F20" i="8"/>
  <c r="E28" i="7"/>
  <c r="G31" i="7"/>
  <c r="E31" i="7"/>
  <c r="E41" i="7" s="1"/>
  <c r="E20" i="7"/>
  <c r="F20" i="7"/>
  <c r="D42" i="6"/>
  <c r="F21" i="6"/>
  <c r="F28" i="6" s="1"/>
  <c r="F32" i="6" s="1"/>
  <c r="F42" i="6" s="1"/>
  <c r="E29" i="5"/>
  <c r="F29" i="5"/>
  <c r="G32" i="5"/>
  <c r="E21" i="5"/>
  <c r="F21" i="5"/>
  <c r="F29" i="4"/>
  <c r="D41" i="4"/>
  <c r="F21" i="4"/>
  <c r="E29" i="3"/>
  <c r="F29" i="3"/>
  <c r="E28" i="2"/>
  <c r="F28" i="2"/>
  <c r="E20" i="2"/>
  <c r="F8" i="2"/>
  <c r="E8" i="2"/>
  <c r="E8" i="8"/>
  <c r="F8" i="8"/>
  <c r="E8" i="7"/>
  <c r="F8" i="7"/>
  <c r="E9" i="6"/>
  <c r="F9" i="6"/>
  <c r="E9" i="5"/>
  <c r="F9" i="5"/>
  <c r="E9" i="4"/>
  <c r="F9" i="4"/>
  <c r="E31" i="2"/>
  <c r="G31" i="2"/>
  <c r="G28" i="1"/>
  <c r="F28" i="1"/>
  <c r="E28" i="1"/>
  <c r="D28" i="1"/>
  <c r="F10" i="1"/>
  <c r="G36" i="5" l="1"/>
  <c r="G11" i="5"/>
  <c r="G10" i="5"/>
  <c r="G30" i="7"/>
  <c r="G29" i="7"/>
  <c r="G10" i="7"/>
  <c r="G9" i="7"/>
  <c r="G11" i="4"/>
  <c r="G10" i="4"/>
  <c r="G35" i="8"/>
  <c r="G30" i="8"/>
  <c r="G29" i="8"/>
  <c r="G21" i="8"/>
  <c r="G22" i="8"/>
  <c r="G9" i="8"/>
  <c r="G10" i="8"/>
  <c r="G21" i="7"/>
  <c r="G22" i="7"/>
  <c r="G30" i="5"/>
  <c r="G31" i="5"/>
  <c r="G22" i="5"/>
  <c r="G23" i="5"/>
  <c r="G30" i="4"/>
  <c r="G31" i="4"/>
  <c r="G29" i="2"/>
  <c r="G30" i="2"/>
  <c r="G10" i="2"/>
  <c r="G9" i="2"/>
  <c r="G22" i="2"/>
  <c r="G21" i="2"/>
  <c r="G35" i="7"/>
  <c r="G35" i="4"/>
  <c r="D42" i="8"/>
  <c r="D43" i="8" s="1"/>
  <c r="F32" i="2"/>
  <c r="D44" i="5"/>
  <c r="D45" i="5" s="1"/>
  <c r="E33" i="8"/>
  <c r="F33" i="8"/>
  <c r="F34" i="5"/>
  <c r="G37" i="4"/>
  <c r="G37" i="8"/>
  <c r="G37" i="7"/>
  <c r="F29" i="6"/>
  <c r="D43" i="6"/>
  <c r="D44" i="6" s="1"/>
  <c r="E34" i="5"/>
  <c r="G38" i="5"/>
  <c r="D42" i="4"/>
  <c r="D43" i="4" s="1"/>
  <c r="E34" i="6"/>
  <c r="F34" i="4"/>
  <c r="F36" i="15"/>
  <c r="D36" i="15"/>
  <c r="E21" i="1"/>
  <c r="E33" i="7"/>
  <c r="F34" i="6"/>
  <c r="E34" i="4"/>
  <c r="E32" i="2"/>
  <c r="E42" i="2"/>
  <c r="F21" i="1"/>
  <c r="G32" i="1"/>
  <c r="E32" i="1"/>
  <c r="E42" i="1" s="1"/>
  <c r="D32" i="1"/>
  <c r="D42" i="1" s="1"/>
  <c r="G33" i="2"/>
  <c r="G35" i="2"/>
  <c r="F29" i="1"/>
  <c r="F32" i="1"/>
  <c r="E29" i="1"/>
  <c r="G31" i="1" l="1"/>
  <c r="G12" i="1"/>
  <c r="G30" i="1"/>
  <c r="G11" i="1"/>
  <c r="G22" i="1"/>
  <c r="G23" i="1"/>
  <c r="E43" i="8"/>
  <c r="F43" i="8"/>
  <c r="E45" i="5"/>
  <c r="F45" i="5"/>
  <c r="E43" i="4"/>
  <c r="F43" i="4"/>
  <c r="F44" i="6"/>
  <c r="E44" i="6"/>
  <c r="D44" i="2"/>
  <c r="E34" i="1"/>
  <c r="G37" i="1"/>
  <c r="G35" i="1"/>
  <c r="F34" i="1"/>
  <c r="F42" i="1"/>
  <c r="D43" i="1" s="1"/>
  <c r="D44" i="1" s="1"/>
  <c r="D46" i="2" l="1"/>
  <c r="F46" i="2"/>
  <c r="E46" i="2"/>
  <c r="F44" i="1"/>
  <c r="E44" i="1"/>
  <c r="G28" i="6"/>
  <c r="G32" i="6" l="1"/>
  <c r="G11" i="6" l="1"/>
  <c r="G10" i="6"/>
  <c r="G23" i="6"/>
  <c r="G22" i="6"/>
  <c r="G30" i="6"/>
  <c r="G31" i="6"/>
  <c r="G38" i="6"/>
  <c r="G36" i="6"/>
  <c r="F28" i="7"/>
  <c r="F31" i="7"/>
  <c r="F41" i="7" s="1"/>
  <c r="D42" i="7" l="1"/>
  <c r="F43" i="7" s="1"/>
  <c r="F33" i="7"/>
  <c r="E43" i="7" l="1"/>
  <c r="D43" i="7"/>
  <c r="G32" i="9" l="1"/>
  <c r="G31" i="9" l="1"/>
  <c r="G30" i="9"/>
  <c r="G23" i="9"/>
  <c r="G22" i="9"/>
  <c r="G10" i="9"/>
  <c r="G11" i="9"/>
  <c r="G38" i="9"/>
  <c r="G36" i="9"/>
  <c r="G32" i="10"/>
  <c r="G11" i="10" l="1"/>
  <c r="G10" i="10"/>
  <c r="G31" i="10"/>
  <c r="G30" i="10"/>
  <c r="G23" i="10"/>
  <c r="G22" i="10"/>
  <c r="G37" i="10"/>
  <c r="G35" i="10"/>
  <c r="D41" i="10"/>
  <c r="E9" i="10"/>
  <c r="E32" i="10"/>
  <c r="E41" i="10" s="1"/>
  <c r="F9" i="10"/>
  <c r="F32" i="10"/>
  <c r="F34" i="10" l="1"/>
  <c r="E34" i="10"/>
  <c r="F41" i="10"/>
  <c r="D42" i="10" s="1"/>
  <c r="D43" i="10" s="1"/>
  <c r="E43" i="10" l="1"/>
  <c r="F43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32" i="3"/>
  <c r="E32" i="3"/>
  <c r="F32" i="3"/>
  <c r="D32" i="3" l="1"/>
  <c r="D40" i="3" s="1"/>
  <c r="G12" i="3"/>
  <c r="G11" i="3"/>
  <c r="E40" i="3"/>
  <c r="F40" i="3"/>
  <c r="F21" i="3"/>
  <c r="E21" i="3"/>
  <c r="F33" i="3" l="1"/>
  <c r="E33" i="3"/>
  <c r="D41" i="3"/>
  <c r="D42" i="3" s="1"/>
  <c r="G30" i="3"/>
  <c r="G34" i="3"/>
  <c r="G31" i="3"/>
  <c r="G36" i="3"/>
  <c r="G23" i="3"/>
  <c r="G22" i="3"/>
  <c r="E42" i="3" l="1"/>
  <c r="F42" i="3"/>
</calcChain>
</file>

<file path=xl/sharedStrings.xml><?xml version="1.0" encoding="utf-8"?>
<sst xmlns="http://schemas.openxmlformats.org/spreadsheetml/2006/main" count="573" uniqueCount="154">
  <si>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</si>
  <si>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</si>
  <si>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</si>
  <si>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</si>
  <si>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</si>
  <si>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</si>
  <si>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</si>
  <si>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</si>
  <si>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</si>
  <si>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</si>
  <si>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</si>
  <si>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</si>
  <si>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</si>
  <si>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</si>
  <si>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</si>
  <si>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</si>
  <si>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</si>
  <si>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</si>
  <si>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</si>
  <si>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</si>
  <si>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</si>
  <si>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</si>
  <si>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</si>
  <si>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</si>
  <si>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</si>
  <si>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</si>
  <si>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</si>
  <si>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</si>
  <si>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</si>
  <si>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</si>
  <si>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</si>
  <si>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</si>
  <si>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</si>
  <si>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</si>
  <si>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</si>
  <si>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</si>
  <si>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</si>
  <si>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</si>
  <si>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</si>
  <si>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</si>
  <si>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</si>
  <si>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</si>
  <si>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</si>
  <si>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</si>
  <si>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</si>
  <si>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</si>
  <si>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</si>
  <si>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</si>
  <si>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</si>
  <si>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</si>
  <si>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</si>
  <si>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</si>
  <si>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</si>
  <si>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</si>
  <si>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</si>
  <si>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</si>
  <si>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</si>
  <si>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</si>
  <si>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</si>
  <si>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</si>
  <si>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250/5</t>
  </si>
  <si>
    <t>250/25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</si>
  <si>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</si>
  <si>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</si>
  <si>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</si>
  <si>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</si>
  <si>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</si>
  <si>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</si>
  <si>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Хлеб пшеничный</t>
  </si>
  <si>
    <t>Печенье</t>
  </si>
  <si>
    <t>Кофейный напиток с молоком</t>
  </si>
  <si>
    <t>Бутерброд с сыром</t>
  </si>
  <si>
    <t>Суп картофельный с мясными фрикадельками</t>
  </si>
  <si>
    <t>Каша вязкая рисовая</t>
  </si>
  <si>
    <t>Кефир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</si>
  <si>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</si>
  <si>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</si>
  <si>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</si>
  <si>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</si>
  <si>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</si>
  <si>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</si>
  <si>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</si>
  <si>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</si>
  <si>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</si>
  <si>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Компот из свежих плодов</t>
  </si>
  <si>
    <t>Каша жидкая молочная манная</t>
  </si>
  <si>
    <t>Напиток "Фантастик"</t>
  </si>
  <si>
    <t>Сосиски отварные</t>
  </si>
  <si>
    <t>Плов "Домашний" (в-т 2)</t>
  </si>
  <si>
    <t>Запеканка из творога новая с повидлом</t>
  </si>
  <si>
    <t>Чай "Школьный" с апельсином</t>
  </si>
  <si>
    <t>Блинчики "Улыбка"</t>
  </si>
  <si>
    <t>Биточек "Воздушный"</t>
  </si>
  <si>
    <t xml:space="preserve">Каша расыпчатая рисовая </t>
  </si>
  <si>
    <t>70/20</t>
  </si>
  <si>
    <t>Чай "Школьный" с лимоном</t>
  </si>
  <si>
    <t>Борщ с капустой и картофелем со сметаной</t>
  </si>
  <si>
    <t>Рыба жареная "Золотая рыбка"</t>
  </si>
  <si>
    <t>Блины "Шоколадный вулкан"</t>
  </si>
  <si>
    <t>75/50</t>
  </si>
  <si>
    <t>Творожно-фруктовая запеканка</t>
  </si>
  <si>
    <t>Гренки "Лакомка"</t>
  </si>
  <si>
    <t>Котлета "Нясвиж"</t>
  </si>
  <si>
    <t>Сырники из творога с вареньем</t>
  </si>
  <si>
    <t>Мясные шарики</t>
  </si>
  <si>
    <t>Манник "Полосатик" с вареньем</t>
  </si>
  <si>
    <t>Драчена</t>
  </si>
  <si>
    <t xml:space="preserve">Рыба запеченная с овощами и сыром </t>
  </si>
  <si>
    <t>Напиток "Родничок" (в-т 2)</t>
  </si>
  <si>
    <t>Коврижка по-домашнему (В-1)</t>
  </si>
  <si>
    <t>Компот из сухофруктов "Школьный" (курага)</t>
  </si>
  <si>
    <t>Напиток лимонный (апельсиновый) новый</t>
  </si>
  <si>
    <t>Пирог</t>
  </si>
  <si>
    <t>Чай "Школьный"с сахаром</t>
  </si>
  <si>
    <t>Пицца "Школьная с сыром"</t>
  </si>
  <si>
    <t>Чай "Школьный" с сахаром</t>
  </si>
  <si>
    <t>Мармелад</t>
  </si>
  <si>
    <t>Вафли</t>
  </si>
  <si>
    <t>Яблоки</t>
  </si>
  <si>
    <t>Бананы</t>
  </si>
  <si>
    <t>Апельсины</t>
  </si>
  <si>
    <t>Рыба в сыре жареная</t>
  </si>
  <si>
    <t>Картофель отварной</t>
  </si>
  <si>
    <t>Каша вязкая пшенная</t>
  </si>
  <si>
    <t>Сок в ассортименте</t>
  </si>
  <si>
    <t>Овощи консервированные (порциями) огурцы</t>
  </si>
  <si>
    <t>Салат из белокочаной капусты с зеленым горошком</t>
  </si>
  <si>
    <t>Салат "Минутка"</t>
  </si>
  <si>
    <t>Салат "Парус"</t>
  </si>
  <si>
    <t>Винегрет с зеленым горошком</t>
  </si>
  <si>
    <t>Булочка/пирог</t>
  </si>
  <si>
    <t>Каша вязкая молочная Геркулес</t>
  </si>
  <si>
    <t>Кондитерские изделия (Вафли)</t>
  </si>
  <si>
    <t>Оладьи</t>
  </si>
  <si>
    <t>Щи из свежей капусты со сметаной</t>
  </si>
  <si>
    <t>Гуляш детский</t>
  </si>
  <si>
    <t>50/15</t>
  </si>
  <si>
    <t>Бифштекс "Смачны"</t>
  </si>
  <si>
    <t>Биточки "Золотая рыбка"</t>
  </si>
  <si>
    <t>Биточки куриные "Наслаждение"</t>
  </si>
  <si>
    <t xml:space="preserve">Плов </t>
  </si>
  <si>
    <t>Салат "Заря"</t>
  </si>
  <si>
    <t>Рассольник ленинградский со сметаной</t>
  </si>
  <si>
    <t>Капуста, тушенная по-домашнему со сметаной</t>
  </si>
  <si>
    <t>200/20</t>
  </si>
  <si>
    <t>Салат "Чайка"</t>
  </si>
  <si>
    <t>250/5/20</t>
  </si>
  <si>
    <t>250/20</t>
  </si>
  <si>
    <t>Щи домашние со сметаной и мясом</t>
  </si>
  <si>
    <t>Суп картофельный с бобовыми и с мясом</t>
  </si>
  <si>
    <t>Борщ с капустой и картофелем со сметаной и с мясом</t>
  </si>
  <si>
    <t>Колбасные изделия, запеченные в тесте (котлеты)</t>
  </si>
  <si>
    <t>Салат "Горошек"</t>
  </si>
  <si>
    <t>Борщ с картофелем со сметаной и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</si>
</sst>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3" fillId="0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2" fillId="2" borderId="14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Continuous" vertical="center"/>
    </xf>
    <xf numFmtId="0" fontId="4" fillId="0" borderId="1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2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4" fillId="0" borderId="12" xfId="0" applyFont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2" fontId="8" fillId="0" borderId="12" xfId="0" applyNumberFormat="1" applyFont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2" fontId="8" fillId="3" borderId="5" xfId="0" applyNumberFormat="1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2" fontId="3" fillId="0" borderId="14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2" fontId="4" fillId="0" borderId="2" xfId="0" applyNumberFormat="1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1" fillId="0" borderId="2" xfId="0" applyFont="1" applyFill="1" applyBorder="1"/>
    <xf numFmtId="1" fontId="5" fillId="2" borderId="2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0" fillId="0" borderId="20" xfId="0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workbookViewId="0">
      <selection activeCell="B15" sqref="B15:G15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</cols>
  <sheetData>
    <row r="1" spans="1:7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1" t="s">
        <v>8</v>
      </c>
      <c r="C2" s="122"/>
      <c r="D2" s="122"/>
      <c r="E2" s="122"/>
      <c r="F2" s="122"/>
      <c r="G2" s="122"/>
    </row>
    <row r="3" spans="1:7" x14ac:dyDescent="0.25">
      <c r="A3" s="1"/>
      <c r="B3" s="121" t="s">
        <v>9</v>
      </c>
      <c r="C3" s="122"/>
      <c r="D3" s="122"/>
      <c r="E3" s="122"/>
      <c r="F3" s="122"/>
      <c r="G3" s="122"/>
    </row>
    <row r="4" spans="1:7" ht="16.5" customHeight="1" thickBot="1" x14ac:dyDescent="0.3">
      <c r="A4" s="1"/>
      <c r="B4" s="44" t="s">
        <v>87</v>
      </c>
      <c r="C4" s="45">
        <v>50</v>
      </c>
      <c r="D4" s="22">
        <v>4.95</v>
      </c>
      <c r="E4" s="11">
        <v>8.9499999999999993</v>
      </c>
      <c r="F4" s="11">
        <v>0.8</v>
      </c>
      <c r="G4" s="11">
        <v>103.5</v>
      </c>
    </row>
    <row r="5" spans="1:7" ht="17.25" customHeight="1" thickBot="1" x14ac:dyDescent="0.3">
      <c r="A5" s="1"/>
      <c r="B5" s="46" t="s">
        <v>67</v>
      </c>
      <c r="C5" s="45">
        <v>150</v>
      </c>
      <c r="D5" s="11">
        <v>5.0999999999999996</v>
      </c>
      <c r="E5" s="11">
        <v>4.3499999999999996</v>
      </c>
      <c r="F5" s="11">
        <v>30.3</v>
      </c>
      <c r="G5" s="11">
        <v>180</v>
      </c>
    </row>
    <row r="6" spans="1:7" ht="16.5" customHeight="1" thickBot="1" x14ac:dyDescent="0.3">
      <c r="A6" s="1"/>
      <c r="B6" s="105" t="s">
        <v>70</v>
      </c>
      <c r="C6" s="47">
        <v>200</v>
      </c>
      <c r="D6" s="11">
        <v>1.4</v>
      </c>
      <c r="E6" s="11">
        <v>1</v>
      </c>
      <c r="F6" s="22">
        <v>15</v>
      </c>
      <c r="G6" s="22">
        <v>78</v>
      </c>
    </row>
    <row r="7" spans="1:7" ht="16.5" thickBot="1" x14ac:dyDescent="0.3">
      <c r="A7" s="1"/>
      <c r="B7" s="104" t="s">
        <v>79</v>
      </c>
      <c r="C7" s="77">
        <v>65</v>
      </c>
      <c r="D7" s="27">
        <v>5.8</v>
      </c>
      <c r="E7" s="27">
        <v>7.5</v>
      </c>
      <c r="F7" s="27">
        <v>7.2</v>
      </c>
      <c r="G7" s="27">
        <v>119.7</v>
      </c>
    </row>
    <row r="8" spans="1:7" ht="16.5" thickBot="1" x14ac:dyDescent="0.3">
      <c r="A8" s="1"/>
      <c r="B8" s="48"/>
      <c r="C8" s="49"/>
      <c r="D8" s="10"/>
      <c r="E8" s="10"/>
      <c r="F8" s="10"/>
      <c r="G8" s="10"/>
    </row>
    <row r="9" spans="1:7" x14ac:dyDescent="0.25">
      <c r="A9" s="1"/>
      <c r="B9" s="3" t="s">
        <v>10</v>
      </c>
      <c r="C9" s="1"/>
      <c r="D9" s="1">
        <f>SUM(D4:D8)</f>
        <v>17.25</v>
      </c>
      <c r="E9" s="1">
        <f>SUM(E4:E8)</f>
        <v>21.799999999999997</v>
      </c>
      <c r="F9" s="1">
        <f>SUM(F4:F8)</f>
        <v>53.300000000000004</v>
      </c>
      <c r="G9" s="1">
        <f>SUM(G4:G8)</f>
        <v>481.2</v>
      </c>
    </row>
    <row r="10" spans="1:7" x14ac:dyDescent="0.25">
      <c r="A10" s="1"/>
      <c r="B10" s="3" t="s">
        <v>11</v>
      </c>
      <c r="C10" s="1"/>
      <c r="D10" s="1">
        <v>1</v>
      </c>
      <c r="E10" s="1">
        <f>E9/D9</f>
        <v>1.2637681159420289</v>
      </c>
      <c r="F10" s="1">
        <f>F9/D9</f>
        <v>3.0898550724637683</v>
      </c>
      <c r="G10" s="1"/>
    </row>
    <row r="11" spans="1:7" x14ac:dyDescent="0.25">
      <c r="A11" s="1"/>
      <c r="B11" s="121" t="s">
        <v>62</v>
      </c>
      <c r="C11" s="131"/>
      <c r="D11" s="131"/>
      <c r="E11" s="131"/>
      <c r="F11" s="132"/>
      <c r="G11" s="1">
        <f>G9*65/G32</f>
        <v>21.7178169698653</v>
      </c>
    </row>
    <row r="12" spans="1:7" x14ac:dyDescent="0.25">
      <c r="A12" s="1"/>
      <c r="B12" s="121" t="s">
        <v>63</v>
      </c>
      <c r="C12" s="131"/>
      <c r="D12" s="131"/>
      <c r="E12" s="131"/>
      <c r="F12" s="132"/>
      <c r="G12" s="1">
        <f>G9*75/G32</f>
        <v>25.059019580613807</v>
      </c>
    </row>
    <row r="13" spans="1:7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7" ht="30" customHeight="1" thickBot="1" x14ac:dyDescent="0.3">
      <c r="A14" s="1"/>
      <c r="B14" s="104" t="s">
        <v>125</v>
      </c>
      <c r="C14" s="47">
        <v>60</v>
      </c>
      <c r="D14" s="12">
        <v>2.8</v>
      </c>
      <c r="E14" s="12">
        <v>0</v>
      </c>
      <c r="F14" s="12">
        <v>1.3</v>
      </c>
      <c r="G14" s="12">
        <v>16</v>
      </c>
    </row>
    <row r="15" spans="1:7" ht="16.5" thickBot="1" x14ac:dyDescent="0.3">
      <c r="A15" s="1"/>
      <c r="B15" s="106" t="s">
        <v>148</v>
      </c>
      <c r="C15" s="47" t="s">
        <v>146</v>
      </c>
      <c r="D15" s="12">
        <v>10.65</v>
      </c>
      <c r="E15" s="12">
        <v>7.32</v>
      </c>
      <c r="F15" s="12">
        <v>9.34</v>
      </c>
      <c r="G15" s="12">
        <v>148.80000000000001</v>
      </c>
    </row>
    <row r="16" spans="1:7" ht="16.5" thickBot="1" x14ac:dyDescent="0.3">
      <c r="A16" s="1"/>
      <c r="B16" s="104" t="s">
        <v>88</v>
      </c>
      <c r="C16" s="47" t="s">
        <v>58</v>
      </c>
      <c r="D16" s="12">
        <v>18.87</v>
      </c>
      <c r="E16" s="12">
        <v>6.8</v>
      </c>
      <c r="F16" s="12">
        <v>29.07</v>
      </c>
      <c r="G16" s="12">
        <v>251.6</v>
      </c>
    </row>
    <row r="17" spans="1:7" ht="16.5" thickBot="1" x14ac:dyDescent="0.3">
      <c r="A17" s="1"/>
      <c r="B17" s="104" t="s">
        <v>108</v>
      </c>
      <c r="C17" s="52">
        <v>200</v>
      </c>
      <c r="D17" s="11">
        <v>0.2</v>
      </c>
      <c r="E17" s="11"/>
      <c r="F17" s="11">
        <v>12.2</v>
      </c>
      <c r="G17" s="11">
        <v>48.2</v>
      </c>
    </row>
    <row r="18" spans="1:7" ht="16.5" thickBot="1" x14ac:dyDescent="0.3">
      <c r="A18" s="1"/>
      <c r="B18" s="53" t="s">
        <v>59</v>
      </c>
      <c r="C18" s="49">
        <v>30</v>
      </c>
      <c r="D18" s="10">
        <v>1.98</v>
      </c>
      <c r="E18" s="10">
        <v>0.36</v>
      </c>
      <c r="F18" s="10">
        <v>10.26</v>
      </c>
      <c r="G18" s="10">
        <v>54.3</v>
      </c>
    </row>
    <row r="19" spans="1:7" ht="16.5" thickBot="1" x14ac:dyDescent="0.3">
      <c r="A19" s="1"/>
      <c r="B19" s="54" t="s">
        <v>68</v>
      </c>
      <c r="C19" s="47">
        <v>30</v>
      </c>
      <c r="D19" s="12">
        <v>2.2799999999999998</v>
      </c>
      <c r="E19" s="12">
        <v>0.27</v>
      </c>
      <c r="F19" s="12">
        <v>14.01</v>
      </c>
      <c r="G19" s="12">
        <v>69.3</v>
      </c>
    </row>
    <row r="20" spans="1:7" x14ac:dyDescent="0.25">
      <c r="A20" s="1"/>
      <c r="B20" s="3" t="s">
        <v>10</v>
      </c>
      <c r="C20" s="1"/>
      <c r="D20" s="1">
        <f>SUM(D14:D19)</f>
        <v>36.78</v>
      </c>
      <c r="E20" s="1">
        <f>SUM(E14:E19)</f>
        <v>14.75</v>
      </c>
      <c r="F20" s="1">
        <f>SUM(F14:F19)</f>
        <v>76.179999999999993</v>
      </c>
      <c r="G20" s="1">
        <f>SUM(G14:G19)</f>
        <v>588.19999999999993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0.40103317020119628</v>
      </c>
      <c r="F21" s="1">
        <f>F20/D20</f>
        <v>2.0712343665035342</v>
      </c>
      <c r="G21" s="1"/>
    </row>
    <row r="22" spans="1:7" x14ac:dyDescent="0.25">
      <c r="A22" s="1"/>
      <c r="B22" s="121" t="s">
        <v>62</v>
      </c>
      <c r="C22" s="131"/>
      <c r="D22" s="131"/>
      <c r="E22" s="131"/>
      <c r="F22" s="132"/>
      <c r="G22" s="1">
        <f>G20*65/G32</f>
        <v>26.547007360088873</v>
      </c>
    </row>
    <row r="23" spans="1:7" x14ac:dyDescent="0.25">
      <c r="A23" s="1"/>
      <c r="B23" s="121" t="s">
        <v>63</v>
      </c>
      <c r="C23" s="131"/>
      <c r="D23" s="131"/>
      <c r="E23" s="131"/>
      <c r="F23" s="132"/>
      <c r="G23" s="1">
        <f>G20*75/G32</f>
        <v>30.631162338564089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6"/>
      <c r="B25" s="54" t="s">
        <v>69</v>
      </c>
      <c r="C25" s="51">
        <v>40</v>
      </c>
      <c r="D25" s="23">
        <v>2.8</v>
      </c>
      <c r="E25" s="23">
        <v>4.4000000000000004</v>
      </c>
      <c r="F25" s="23">
        <v>28.05</v>
      </c>
      <c r="G25" s="23">
        <v>156</v>
      </c>
    </row>
    <row r="26" spans="1:7" ht="15.75" x14ac:dyDescent="0.25">
      <c r="A26" s="16"/>
      <c r="B26" s="54" t="s">
        <v>83</v>
      </c>
      <c r="C26" s="55">
        <v>200</v>
      </c>
      <c r="D26" s="36">
        <v>4.2</v>
      </c>
      <c r="E26" s="37">
        <v>4</v>
      </c>
      <c r="F26" s="37">
        <v>18</v>
      </c>
      <c r="G26" s="36">
        <v>124.8</v>
      </c>
    </row>
    <row r="27" spans="1:7" ht="16.5" thickBot="1" x14ac:dyDescent="0.3">
      <c r="A27" s="16"/>
      <c r="B27" s="54" t="s">
        <v>118</v>
      </c>
      <c r="C27" s="55">
        <v>200</v>
      </c>
      <c r="D27" s="11">
        <v>0.8</v>
      </c>
      <c r="E27" s="11">
        <v>0.8</v>
      </c>
      <c r="F27" s="11">
        <v>29.4</v>
      </c>
      <c r="G27" s="11">
        <v>90</v>
      </c>
    </row>
    <row r="28" spans="1:7" x14ac:dyDescent="0.25">
      <c r="A28" s="1"/>
      <c r="B28" s="3" t="s">
        <v>10</v>
      </c>
      <c r="C28" s="1"/>
      <c r="D28" s="1">
        <f>SUM(D25:D27)</f>
        <v>7.8</v>
      </c>
      <c r="E28" s="1">
        <f>SUM(E25:E27)</f>
        <v>9.2000000000000011</v>
      </c>
      <c r="F28" s="1">
        <f>SUM(F25:F27)</f>
        <v>75.449999999999989</v>
      </c>
      <c r="G28" s="1">
        <f>SUM(G25:G27)</f>
        <v>370.8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1.1794871794871797</v>
      </c>
      <c r="F29" s="1">
        <f>F28/D28</f>
        <v>9.6730769230769216</v>
      </c>
      <c r="G29" s="1"/>
    </row>
    <row r="30" spans="1:7" x14ac:dyDescent="0.25">
      <c r="A30" s="1"/>
      <c r="B30" s="121" t="s">
        <v>45</v>
      </c>
      <c r="C30" s="131"/>
      <c r="D30" s="131"/>
      <c r="E30" s="131"/>
      <c r="F30" s="132"/>
      <c r="G30" s="1">
        <f>G28*65/G32</f>
        <v>16.73517567004583</v>
      </c>
    </row>
    <row r="31" spans="1:7" x14ac:dyDescent="0.25">
      <c r="A31" s="1"/>
      <c r="B31" s="121" t="s">
        <v>46</v>
      </c>
      <c r="C31" s="131"/>
      <c r="D31" s="131"/>
      <c r="E31" s="131"/>
      <c r="F31" s="132"/>
      <c r="G31" s="1">
        <f>G28*75/G32</f>
        <v>19.309818080822112</v>
      </c>
    </row>
    <row r="32" spans="1:7" x14ac:dyDescent="0.25">
      <c r="A32" s="1"/>
      <c r="B32" s="3" t="s">
        <v>14</v>
      </c>
      <c r="C32" s="1"/>
      <c r="D32" s="1">
        <f>D9+D20+D28</f>
        <v>61.83</v>
      </c>
      <c r="E32" s="1">
        <f>E9+E20+E28</f>
        <v>45.75</v>
      </c>
      <c r="F32" s="1">
        <f>F9+F20+F28</f>
        <v>204.92999999999998</v>
      </c>
      <c r="G32" s="1">
        <f>G9+G20+G28</f>
        <v>1440.1999999999998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0.73993207180980114</v>
      </c>
      <c r="F34" s="1">
        <f>F32/D32</f>
        <v>3.3144104803493448</v>
      </c>
      <c r="G34" s="1"/>
    </row>
    <row r="35" spans="1:7" x14ac:dyDescent="0.25">
      <c r="A35" s="1"/>
      <c r="B35" s="123" t="s">
        <v>16</v>
      </c>
      <c r="C35" s="124"/>
      <c r="D35" s="124"/>
      <c r="E35" s="124"/>
      <c r="F35" s="125"/>
      <c r="G35" s="129">
        <f>G32*100/2100</f>
        <v>68.580952380952368</v>
      </c>
    </row>
    <row r="36" spans="1:7" x14ac:dyDescent="0.25">
      <c r="A36" s="1"/>
      <c r="B36" s="126"/>
      <c r="C36" s="127"/>
      <c r="D36" s="127"/>
      <c r="E36" s="127"/>
      <c r="F36" s="128"/>
      <c r="G36" s="130"/>
    </row>
    <row r="37" spans="1:7" x14ac:dyDescent="0.25">
      <c r="A37" s="1"/>
      <c r="B37" s="123" t="s">
        <v>15</v>
      </c>
      <c r="C37" s="124"/>
      <c r="D37" s="124"/>
      <c r="E37" s="124"/>
      <c r="F37" s="125"/>
      <c r="G37" s="129">
        <f>G32*100/2300</f>
        <v>62.617391304347812</v>
      </c>
    </row>
    <row r="38" spans="1:7" x14ac:dyDescent="0.25">
      <c r="A38" s="1"/>
      <c r="B38" s="126"/>
      <c r="C38" s="127"/>
      <c r="D38" s="127"/>
      <c r="E38" s="127"/>
      <c r="F38" s="128"/>
      <c r="G38" s="130"/>
    </row>
    <row r="39" spans="1:7" x14ac:dyDescent="0.25">
      <c r="A39" s="1"/>
      <c r="B39" s="3" t="s">
        <v>47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D32*D41</f>
        <v>247.32</v>
      </c>
      <c r="E42" s="1">
        <f>E32*E41</f>
        <v>411.75</v>
      </c>
      <c r="F42" s="1">
        <f>F32*F41</f>
        <v>819.71999999999991</v>
      </c>
      <c r="G42" s="1"/>
    </row>
    <row r="43" spans="1:7" x14ac:dyDescent="0.25">
      <c r="A43" s="1"/>
      <c r="B43" s="3" t="s">
        <v>50</v>
      </c>
      <c r="C43" s="1"/>
      <c r="D43" s="1">
        <f>D42+E42+F42</f>
        <v>1478.79</v>
      </c>
      <c r="E43" s="1"/>
      <c r="F43" s="1"/>
      <c r="G43" s="1"/>
    </row>
    <row r="44" spans="1:7" ht="30" x14ac:dyDescent="0.25">
      <c r="B44" s="4" t="s">
        <v>51</v>
      </c>
      <c r="C44" s="1"/>
      <c r="D44" s="1">
        <f>D42*100/D43</f>
        <v>16.72448420668249</v>
      </c>
      <c r="E44" s="1">
        <f>E42*100/D43</f>
        <v>27.843710060251965</v>
      </c>
      <c r="F44" s="1">
        <f>F42*100/D43</f>
        <v>55.431805733065538</v>
      </c>
      <c r="G44" s="1"/>
    </row>
    <row r="45" spans="1:7" ht="30" x14ac:dyDescent="0.25"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</sheetData>
  <mergeCells count="12">
    <mergeCell ref="B2:G2"/>
    <mergeCell ref="B3:G3"/>
    <mergeCell ref="B35:F36"/>
    <mergeCell ref="G35:G36"/>
    <mergeCell ref="B37:F38"/>
    <mergeCell ref="G37:G38"/>
    <mergeCell ref="B11:F11"/>
    <mergeCell ref="B12:F12"/>
    <mergeCell ref="B22:F22"/>
    <mergeCell ref="B23:F23"/>
    <mergeCell ref="B30:F30"/>
    <mergeCell ref="B31:F31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49"/>
  <sheetViews>
    <sheetView topLeftCell="A4" workbookViewId="0">
      <selection activeCell="G15" sqref="G15"/>
    </sheetView>
  </sheetViews>
  <sheetFormatPr defaultRowHeight="15" x14ac:dyDescent="0.25"/>
  <cols>
    <col min="1" max="1" width="4.7109375" customWidth="1"/>
    <col min="2" max="2" width="35.42578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1" t="s">
        <v>25</v>
      </c>
      <c r="C2" s="131"/>
      <c r="D2" s="131"/>
      <c r="E2" s="131"/>
      <c r="F2" s="131"/>
      <c r="G2" s="131"/>
    </row>
    <row r="3" spans="1:7" x14ac:dyDescent="0.25">
      <c r="A3" s="1"/>
      <c r="B3" s="121" t="s">
        <v>9</v>
      </c>
      <c r="C3" s="131"/>
      <c r="D3" s="131"/>
      <c r="E3" s="131"/>
      <c r="F3" s="131"/>
      <c r="G3" s="131"/>
    </row>
    <row r="4" spans="1:7" ht="18.75" customHeight="1" thickBot="1" x14ac:dyDescent="0.3">
      <c r="A4" s="1"/>
      <c r="B4" s="110" t="s">
        <v>106</v>
      </c>
      <c r="C4" s="47">
        <v>100</v>
      </c>
      <c r="D4" s="11">
        <v>11.1</v>
      </c>
      <c r="E4" s="11">
        <v>14.9</v>
      </c>
      <c r="F4" s="11">
        <v>5.6</v>
      </c>
      <c r="G4" s="11">
        <v>200</v>
      </c>
    </row>
    <row r="5" spans="1:7" ht="16.5" thickBot="1" x14ac:dyDescent="0.3">
      <c r="A5" s="1"/>
      <c r="B5" s="104" t="s">
        <v>115</v>
      </c>
      <c r="C5" s="77">
        <v>200</v>
      </c>
      <c r="D5" s="11">
        <v>0.2</v>
      </c>
      <c r="E5" s="11">
        <v>0.06</v>
      </c>
      <c r="F5" s="11">
        <v>13</v>
      </c>
      <c r="G5" s="11">
        <v>53.4</v>
      </c>
    </row>
    <row r="6" spans="1:7" ht="16.5" thickBot="1" x14ac:dyDescent="0.3">
      <c r="A6" s="26"/>
      <c r="B6" s="104" t="s">
        <v>71</v>
      </c>
      <c r="C6" s="77">
        <v>40</v>
      </c>
      <c r="D6" s="10">
        <v>5.72</v>
      </c>
      <c r="E6" s="10">
        <v>7.92</v>
      </c>
      <c r="F6" s="10">
        <v>9.7200000000000006</v>
      </c>
      <c r="G6" s="10">
        <v>132.80000000000001</v>
      </c>
    </row>
    <row r="7" spans="1:7" ht="16.5" thickBot="1" x14ac:dyDescent="0.3">
      <c r="A7" s="26"/>
      <c r="B7" s="53" t="s">
        <v>59</v>
      </c>
      <c r="C7" s="77">
        <v>30</v>
      </c>
      <c r="D7" s="10">
        <v>1.98</v>
      </c>
      <c r="E7" s="10">
        <v>0.36</v>
      </c>
      <c r="F7" s="10">
        <v>10.26</v>
      </c>
      <c r="G7" s="10">
        <v>54.3</v>
      </c>
    </row>
    <row r="8" spans="1:7" x14ac:dyDescent="0.25">
      <c r="A8" s="1"/>
      <c r="B8" s="3" t="s">
        <v>10</v>
      </c>
      <c r="C8" s="1"/>
      <c r="D8" s="1">
        <f>SUM(D4:D7)</f>
        <v>19</v>
      </c>
      <c r="E8" s="1">
        <f>SUM(E4:E7)</f>
        <v>23.240000000000002</v>
      </c>
      <c r="F8" s="1">
        <f>SUM(F4:F7)</f>
        <v>38.58</v>
      </c>
      <c r="G8" s="1">
        <f>SUM(G4:G7)</f>
        <v>440.50000000000006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1.2231578947368422</v>
      </c>
      <c r="F9" s="1">
        <f>F8/D8</f>
        <v>2.0305263157894737</v>
      </c>
      <c r="G9" s="1"/>
    </row>
    <row r="10" spans="1:7" x14ac:dyDescent="0.25">
      <c r="A10" s="1"/>
      <c r="B10" s="121" t="s">
        <v>62</v>
      </c>
      <c r="C10" s="131"/>
      <c r="D10" s="131"/>
      <c r="E10" s="131"/>
      <c r="F10" s="132"/>
      <c r="G10" s="1">
        <f>G8*65/G32</f>
        <v>16.290680473372785</v>
      </c>
    </row>
    <row r="11" spans="1:7" x14ac:dyDescent="0.25">
      <c r="A11" s="1"/>
      <c r="B11" s="121" t="s">
        <v>63</v>
      </c>
      <c r="C11" s="131"/>
      <c r="D11" s="131"/>
      <c r="E11" s="131"/>
      <c r="F11" s="132"/>
      <c r="G11" s="1">
        <f>G8*75/G32</f>
        <v>18.79693900773783</v>
      </c>
    </row>
    <row r="12" spans="1:7" ht="15.75" thickBot="1" x14ac:dyDescent="0.3">
      <c r="A12" s="1"/>
      <c r="B12" s="7" t="s">
        <v>12</v>
      </c>
      <c r="C12" s="8"/>
      <c r="D12" s="8"/>
      <c r="E12" s="8"/>
      <c r="F12" s="8"/>
      <c r="G12" s="8"/>
    </row>
    <row r="13" spans="1:7" ht="16.5" customHeight="1" thickBot="1" x14ac:dyDescent="0.3">
      <c r="A13" s="1"/>
      <c r="B13" s="104" t="s">
        <v>141</v>
      </c>
      <c r="C13" s="47">
        <v>50</v>
      </c>
      <c r="D13" s="12">
        <v>1.25</v>
      </c>
      <c r="E13" s="12">
        <v>5.85</v>
      </c>
      <c r="F13" s="12">
        <v>3.2</v>
      </c>
      <c r="G13" s="12">
        <v>70.5</v>
      </c>
    </row>
    <row r="14" spans="1:7" ht="32.25" thickBot="1" x14ac:dyDescent="0.3">
      <c r="A14" s="1"/>
      <c r="B14" s="105" t="s">
        <v>153</v>
      </c>
      <c r="C14" s="47" t="s">
        <v>146</v>
      </c>
      <c r="D14" s="12">
        <v>10.77</v>
      </c>
      <c r="E14" s="12">
        <v>7.57</v>
      </c>
      <c r="F14" s="12">
        <v>14.45</v>
      </c>
      <c r="G14" s="12">
        <v>168.9</v>
      </c>
    </row>
    <row r="15" spans="1:7" ht="33" customHeight="1" thickBot="1" x14ac:dyDescent="0.3">
      <c r="A15" s="1"/>
      <c r="B15" s="105" t="s">
        <v>107</v>
      </c>
      <c r="C15" s="60">
        <v>70</v>
      </c>
      <c r="D15" s="12">
        <v>9.1</v>
      </c>
      <c r="E15" s="12">
        <v>10.29</v>
      </c>
      <c r="F15" s="12">
        <v>2.59</v>
      </c>
      <c r="G15" s="12">
        <v>139.4</v>
      </c>
    </row>
    <row r="16" spans="1:7" ht="16.5" thickBot="1" x14ac:dyDescent="0.3">
      <c r="A16" s="1"/>
      <c r="B16" s="105" t="s">
        <v>65</v>
      </c>
      <c r="C16" s="47">
        <v>150</v>
      </c>
      <c r="D16" s="12">
        <v>3.15</v>
      </c>
      <c r="E16" s="12">
        <v>4.95</v>
      </c>
      <c r="F16" s="24">
        <v>20.100000000000001</v>
      </c>
      <c r="G16" s="24">
        <v>138</v>
      </c>
    </row>
    <row r="17" spans="1:7" ht="16.5" thickBot="1" x14ac:dyDescent="0.3">
      <c r="A17" s="1"/>
      <c r="B17" s="109" t="s">
        <v>124</v>
      </c>
      <c r="C17" s="115">
        <v>200</v>
      </c>
      <c r="D17" s="103">
        <v>0.6</v>
      </c>
      <c r="E17" s="103">
        <v>0.2</v>
      </c>
      <c r="F17" s="103">
        <v>20</v>
      </c>
      <c r="G17" s="103">
        <v>90</v>
      </c>
    </row>
    <row r="18" spans="1:7" ht="16.5" thickBot="1" x14ac:dyDescent="0.3">
      <c r="A18" s="1"/>
      <c r="B18" s="53" t="s">
        <v>59</v>
      </c>
      <c r="C18" s="78">
        <v>30</v>
      </c>
      <c r="D18" s="11">
        <v>1.98</v>
      </c>
      <c r="E18" s="11">
        <v>0.36</v>
      </c>
      <c r="F18" s="11">
        <v>10.26</v>
      </c>
      <c r="G18" s="11">
        <v>54.3</v>
      </c>
    </row>
    <row r="19" spans="1:7" ht="16.5" thickBot="1" x14ac:dyDescent="0.3">
      <c r="A19" s="1"/>
      <c r="B19" s="54" t="s">
        <v>117</v>
      </c>
      <c r="C19" s="79">
        <v>40</v>
      </c>
      <c r="D19" s="12">
        <v>1.28</v>
      </c>
      <c r="E19" s="12">
        <v>1.1200000000000001</v>
      </c>
      <c r="F19" s="12">
        <v>32.04</v>
      </c>
      <c r="G19" s="12">
        <v>145</v>
      </c>
    </row>
    <row r="20" spans="1:7" x14ac:dyDescent="0.25">
      <c r="A20" s="1"/>
      <c r="B20" s="3" t="s">
        <v>10</v>
      </c>
      <c r="C20" s="1"/>
      <c r="D20" s="1">
        <f>SUM(D13:D19)</f>
        <v>28.13</v>
      </c>
      <c r="E20" s="1">
        <f>SUM(E13:E19)</f>
        <v>30.34</v>
      </c>
      <c r="F20" s="1">
        <f>SUM(F13:F19)</f>
        <v>102.64000000000001</v>
      </c>
      <c r="G20" s="1">
        <f>SUM(G13:G19)</f>
        <v>806.09999999999991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1.0785638108780662</v>
      </c>
      <c r="F21" s="1">
        <f>F20/D20</f>
        <v>3.6487735513686461</v>
      </c>
      <c r="G21" s="1"/>
    </row>
    <row r="22" spans="1:7" x14ac:dyDescent="0.25">
      <c r="A22" s="1"/>
      <c r="B22" s="121" t="s">
        <v>62</v>
      </c>
      <c r="C22" s="131"/>
      <c r="D22" s="131"/>
      <c r="E22" s="131"/>
      <c r="F22" s="132"/>
      <c r="G22" s="1">
        <f>G20*65/G32</f>
        <v>29.811390532544376</v>
      </c>
    </row>
    <row r="23" spans="1:7" x14ac:dyDescent="0.25">
      <c r="A23" s="1"/>
      <c r="B23" s="121" t="s">
        <v>63</v>
      </c>
      <c r="C23" s="131"/>
      <c r="D23" s="131"/>
      <c r="E23" s="131"/>
      <c r="F23" s="132"/>
      <c r="G23" s="1">
        <f>G20*75/G32</f>
        <v>34.397758306781974</v>
      </c>
    </row>
    <row r="24" spans="1:7" x14ac:dyDescent="0.25">
      <c r="A24" s="1"/>
      <c r="B24" s="7" t="s">
        <v>13</v>
      </c>
      <c r="C24" s="8"/>
      <c r="D24" s="8"/>
      <c r="E24" s="8"/>
      <c r="F24" s="8"/>
      <c r="G24" s="8"/>
    </row>
    <row r="25" spans="1:7" ht="15.75" x14ac:dyDescent="0.25">
      <c r="A25" s="1"/>
      <c r="B25" s="108" t="s">
        <v>133</v>
      </c>
      <c r="C25" s="47" t="s">
        <v>57</v>
      </c>
      <c r="D25" s="96">
        <v>6.9</v>
      </c>
      <c r="E25" s="95">
        <v>6.5</v>
      </c>
      <c r="F25" s="95">
        <v>42.4</v>
      </c>
      <c r="G25" s="95">
        <v>255</v>
      </c>
    </row>
    <row r="26" spans="1:7" ht="16.5" thickBot="1" x14ac:dyDescent="0.3">
      <c r="A26" s="1"/>
      <c r="B26" s="108" t="s">
        <v>76</v>
      </c>
      <c r="C26" s="52">
        <v>200</v>
      </c>
      <c r="D26" s="11">
        <v>3.6</v>
      </c>
      <c r="E26" s="11">
        <v>2.8</v>
      </c>
      <c r="F26" s="11">
        <v>17.600000000000001</v>
      </c>
      <c r="G26" s="22">
        <v>196</v>
      </c>
    </row>
    <row r="27" spans="1:7" ht="15.75" x14ac:dyDescent="0.25">
      <c r="A27" s="1"/>
      <c r="B27" s="54" t="s">
        <v>120</v>
      </c>
      <c r="C27" s="45">
        <v>150</v>
      </c>
      <c r="D27" s="25">
        <v>1.35</v>
      </c>
      <c r="E27" s="30">
        <v>0.3</v>
      </c>
      <c r="F27" s="25">
        <v>12.15</v>
      </c>
      <c r="G27" s="30">
        <v>60</v>
      </c>
    </row>
    <row r="28" spans="1:7" x14ac:dyDescent="0.25">
      <c r="A28" s="1"/>
      <c r="B28" s="3" t="s">
        <v>10</v>
      </c>
      <c r="C28" s="1"/>
      <c r="D28" s="1">
        <f>SUM(D25:D27)</f>
        <v>11.85</v>
      </c>
      <c r="E28" s="1">
        <f>SUM(E25:E27)</f>
        <v>9.6000000000000014</v>
      </c>
      <c r="F28" s="1">
        <f>SUM(F25:F27)</f>
        <v>72.150000000000006</v>
      </c>
      <c r="G28" s="1">
        <f>SUM(G25:G27)</f>
        <v>511</v>
      </c>
    </row>
    <row r="29" spans="1:7" ht="15" customHeight="1" x14ac:dyDescent="0.25">
      <c r="A29" s="1"/>
      <c r="B29" s="3" t="s">
        <v>11</v>
      </c>
      <c r="C29" s="1"/>
      <c r="D29" s="1">
        <v>1</v>
      </c>
      <c r="E29" s="1">
        <f>E28/D28</f>
        <v>0.81012658227848111</v>
      </c>
      <c r="F29" s="1">
        <f>F28/D28</f>
        <v>6.0886075949367093</v>
      </c>
      <c r="G29" s="1"/>
    </row>
    <row r="30" spans="1:7" ht="15" customHeight="1" x14ac:dyDescent="0.25">
      <c r="A30" s="1"/>
      <c r="B30" s="121" t="s">
        <v>62</v>
      </c>
      <c r="C30" s="131"/>
      <c r="D30" s="131"/>
      <c r="E30" s="131"/>
      <c r="F30" s="132"/>
      <c r="G30" s="1">
        <f>G28*65/G32</f>
        <v>18.897928994082839</v>
      </c>
    </row>
    <row r="31" spans="1:7" ht="15" customHeight="1" x14ac:dyDescent="0.25">
      <c r="A31" s="1"/>
      <c r="B31" s="121" t="s">
        <v>63</v>
      </c>
      <c r="C31" s="131"/>
      <c r="D31" s="131"/>
      <c r="E31" s="131"/>
      <c r="F31" s="132"/>
      <c r="G31" s="1">
        <f>G28*75/G32</f>
        <v>21.8053026854802</v>
      </c>
    </row>
    <row r="32" spans="1:7" ht="15" customHeight="1" x14ac:dyDescent="0.25">
      <c r="A32" s="1"/>
      <c r="B32" s="3" t="s">
        <v>14</v>
      </c>
      <c r="C32" s="1"/>
      <c r="D32" s="1">
        <f>D8+D20+D28</f>
        <v>58.98</v>
      </c>
      <c r="E32" s="1">
        <f>E8+E20+E28</f>
        <v>63.18</v>
      </c>
      <c r="F32" s="1">
        <f>F8+F20+F28</f>
        <v>213.37000000000003</v>
      </c>
      <c r="G32" s="1">
        <f>G8+G20+G28</f>
        <v>1757.6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1.0712105798575788</v>
      </c>
      <c r="F34" s="1">
        <f>F32/D32</f>
        <v>3.6176670057646669</v>
      </c>
      <c r="G34" s="1"/>
    </row>
    <row r="35" spans="1:7" x14ac:dyDescent="0.25">
      <c r="A35" s="1"/>
      <c r="B35" s="123" t="s">
        <v>16</v>
      </c>
      <c r="C35" s="124"/>
      <c r="D35" s="124"/>
      <c r="E35" s="124"/>
      <c r="F35" s="125"/>
      <c r="G35" s="129">
        <f>G32*100/2100</f>
        <v>83.695238095238096</v>
      </c>
    </row>
    <row r="36" spans="1:7" x14ac:dyDescent="0.25">
      <c r="A36" s="1"/>
      <c r="B36" s="126"/>
      <c r="C36" s="127"/>
      <c r="D36" s="127"/>
      <c r="E36" s="127"/>
      <c r="F36" s="128"/>
      <c r="G36" s="130"/>
    </row>
    <row r="37" spans="1:7" x14ac:dyDescent="0.25">
      <c r="A37" s="1"/>
      <c r="B37" s="123" t="s">
        <v>15</v>
      </c>
      <c r="C37" s="124"/>
      <c r="D37" s="124"/>
      <c r="E37" s="124"/>
      <c r="F37" s="125"/>
      <c r="G37" s="129">
        <f>G32*100/2300</f>
        <v>76.417391304347831</v>
      </c>
    </row>
    <row r="38" spans="1:7" x14ac:dyDescent="0.25">
      <c r="A38" s="1"/>
      <c r="B38" s="126"/>
      <c r="C38" s="127"/>
      <c r="D38" s="127"/>
      <c r="E38" s="127"/>
      <c r="F38" s="128"/>
      <c r="G38" s="130"/>
    </row>
    <row r="39" spans="1:7" x14ac:dyDescent="0.25">
      <c r="A39" s="1"/>
      <c r="B39" s="3" t="s">
        <v>47</v>
      </c>
      <c r="C39" s="3"/>
      <c r="D39" s="3"/>
      <c r="E39" s="3"/>
      <c r="F39" s="3"/>
      <c r="G39" s="3"/>
    </row>
    <row r="40" spans="1:7" x14ac:dyDescent="0.25">
      <c r="A40" s="1"/>
      <c r="B40" s="3" t="s">
        <v>48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49</v>
      </c>
      <c r="C41" s="1"/>
      <c r="D41" s="1">
        <f>D32*D40</f>
        <v>235.92</v>
      </c>
      <c r="E41" s="1">
        <f>E32*E40</f>
        <v>568.62</v>
      </c>
      <c r="F41" s="1">
        <f>F32*F40</f>
        <v>853.48000000000013</v>
      </c>
      <c r="G41" s="1"/>
    </row>
    <row r="42" spans="1:7" x14ac:dyDescent="0.25">
      <c r="A42" s="1"/>
      <c r="B42" s="3" t="s">
        <v>50</v>
      </c>
      <c r="C42" s="1"/>
      <c r="D42" s="1">
        <f>D41+E41+F41</f>
        <v>1658.02</v>
      </c>
      <c r="E42" s="1"/>
      <c r="F42" s="1"/>
      <c r="G42" s="1"/>
    </row>
    <row r="43" spans="1:7" ht="30" x14ac:dyDescent="0.25">
      <c r="A43" s="1"/>
      <c r="B43" s="4" t="s">
        <v>51</v>
      </c>
      <c r="C43" s="1"/>
      <c r="D43" s="1">
        <f>D41*100/D42</f>
        <v>14.229020156572297</v>
      </c>
      <c r="E43" s="1">
        <f>E41*100/D42</f>
        <v>34.29512309863572</v>
      </c>
      <c r="F43" s="1">
        <f>F41*100/D42</f>
        <v>51.47585674479199</v>
      </c>
      <c r="G43" s="1"/>
    </row>
    <row r="44" spans="1:7" ht="30" x14ac:dyDescent="0.25">
      <c r="A44" s="1"/>
      <c r="B44" s="4" t="s">
        <v>52</v>
      </c>
      <c r="C44" s="1"/>
      <c r="D44" s="3" t="s">
        <v>53</v>
      </c>
      <c r="E44" s="3" t="s">
        <v>54</v>
      </c>
      <c r="F44" s="3" t="s">
        <v>55</v>
      </c>
      <c r="G44" s="1"/>
    </row>
    <row r="47" spans="1:7" ht="15" customHeight="1" x14ac:dyDescent="0.25"/>
    <row r="49" ht="15" customHeight="1" x14ac:dyDescent="0.25"/>
  </sheetData>
  <mergeCells count="12">
    <mergeCell ref="B22:F22"/>
    <mergeCell ref="B2:G2"/>
    <mergeCell ref="B3:G3"/>
    <mergeCell ref="B10:F10"/>
    <mergeCell ref="B11:F11"/>
    <mergeCell ref="B37:F38"/>
    <mergeCell ref="G37:G38"/>
    <mergeCell ref="B23:F23"/>
    <mergeCell ref="B30:F30"/>
    <mergeCell ref="B31:F31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8"/>
  <sheetViews>
    <sheetView topLeftCell="B4" workbookViewId="0">
      <selection activeCell="F11" sqref="F11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33" t="s">
        <v>26</v>
      </c>
      <c r="B1" s="134"/>
      <c r="C1" s="134"/>
      <c r="D1" s="134"/>
      <c r="E1" s="134"/>
      <c r="F1" s="134"/>
      <c r="G1" s="134"/>
      <c r="H1" s="135"/>
    </row>
    <row r="2" spans="1:8" x14ac:dyDescent="0.25">
      <c r="A2" s="136"/>
      <c r="B2" s="137"/>
      <c r="C2" s="137"/>
      <c r="D2" s="137"/>
      <c r="E2" s="137"/>
      <c r="F2" s="137"/>
      <c r="G2" s="137"/>
      <c r="H2" s="138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27</v>
      </c>
      <c r="C4" s="1"/>
      <c r="D4" s="1">
        <v>61.83</v>
      </c>
      <c r="E4" s="1">
        <v>45.75</v>
      </c>
      <c r="F4" s="1">
        <v>258.7</v>
      </c>
      <c r="G4" s="42">
        <v>1440.2</v>
      </c>
      <c r="H4" s="1"/>
    </row>
    <row r="5" spans="1:8" x14ac:dyDescent="0.25">
      <c r="A5" s="1"/>
      <c r="B5" s="3" t="s">
        <v>28</v>
      </c>
      <c r="C5" s="1"/>
      <c r="D5" s="1">
        <v>66.97</v>
      </c>
      <c r="E5" s="1">
        <v>49.28</v>
      </c>
      <c r="F5" s="1">
        <v>224.34</v>
      </c>
      <c r="G5" s="1">
        <v>1496.21</v>
      </c>
      <c r="H5" s="1"/>
    </row>
    <row r="6" spans="1:8" x14ac:dyDescent="0.25">
      <c r="A6" s="1"/>
      <c r="B6" s="3" t="s">
        <v>29</v>
      </c>
      <c r="C6" s="1"/>
      <c r="D6" s="1">
        <v>52.9</v>
      </c>
      <c r="E6" s="1">
        <v>51.4</v>
      </c>
      <c r="F6" s="1">
        <v>260.06</v>
      </c>
      <c r="G6" s="42">
        <v>1703.3</v>
      </c>
      <c r="H6" s="1"/>
    </row>
    <row r="7" spans="1:8" x14ac:dyDescent="0.25">
      <c r="A7" s="1"/>
      <c r="B7" s="3" t="s">
        <v>30</v>
      </c>
      <c r="C7" s="1"/>
      <c r="D7" s="1">
        <v>63.4</v>
      </c>
      <c r="E7" s="1">
        <v>47.7</v>
      </c>
      <c r="F7" s="1">
        <v>229.13</v>
      </c>
      <c r="G7" s="42">
        <v>1578.32</v>
      </c>
      <c r="H7" s="1"/>
    </row>
    <row r="8" spans="1:8" x14ac:dyDescent="0.25">
      <c r="A8" s="1"/>
      <c r="B8" s="3" t="s">
        <v>31</v>
      </c>
      <c r="C8" s="1"/>
      <c r="D8" s="1">
        <v>63.69</v>
      </c>
      <c r="E8" s="1">
        <v>69.569999999999993</v>
      </c>
      <c r="F8" s="1">
        <v>264.3</v>
      </c>
      <c r="G8" s="1">
        <v>1653.66</v>
      </c>
      <c r="H8" s="1"/>
    </row>
    <row r="9" spans="1:8" x14ac:dyDescent="0.25">
      <c r="A9" s="1"/>
      <c r="B9" s="3" t="s">
        <v>32</v>
      </c>
      <c r="C9" s="1"/>
      <c r="D9" s="1">
        <v>58</v>
      </c>
      <c r="E9" s="1">
        <v>69.62</v>
      </c>
      <c r="F9" s="1">
        <v>274.5</v>
      </c>
      <c r="G9" s="1">
        <v>1655.97</v>
      </c>
      <c r="H9" s="1"/>
    </row>
    <row r="10" spans="1:8" x14ac:dyDescent="0.25">
      <c r="A10" s="1"/>
      <c r="B10" s="3" t="s">
        <v>33</v>
      </c>
      <c r="C10" s="1"/>
      <c r="D10" s="1">
        <v>75.37</v>
      </c>
      <c r="E10" s="1">
        <v>63.67</v>
      </c>
      <c r="F10" s="1">
        <v>247.9</v>
      </c>
      <c r="G10" s="1">
        <v>1724.67</v>
      </c>
      <c r="H10" s="1"/>
    </row>
    <row r="11" spans="1:8" x14ac:dyDescent="0.25">
      <c r="A11" s="1"/>
      <c r="B11" s="3" t="s">
        <v>34</v>
      </c>
      <c r="C11" s="1"/>
      <c r="D11" s="1">
        <v>71.709999999999994</v>
      </c>
      <c r="E11" s="1">
        <v>70.86</v>
      </c>
      <c r="F11" s="1">
        <v>254.2</v>
      </c>
      <c r="G11" s="1">
        <v>1775.41</v>
      </c>
      <c r="H11" s="1"/>
    </row>
    <row r="12" spans="1:8" x14ac:dyDescent="0.25">
      <c r="A12" s="1"/>
      <c r="B12" s="3" t="s">
        <v>35</v>
      </c>
      <c r="C12" s="1"/>
      <c r="D12" s="1">
        <v>66.150000000000006</v>
      </c>
      <c r="E12" s="1">
        <v>63</v>
      </c>
      <c r="F12" s="1">
        <v>204.01</v>
      </c>
      <c r="G12" s="1">
        <v>1629.16</v>
      </c>
      <c r="H12" s="1"/>
    </row>
    <row r="13" spans="1:8" x14ac:dyDescent="0.25">
      <c r="A13" s="1"/>
      <c r="B13" s="3" t="s">
        <v>36</v>
      </c>
      <c r="C13" s="1"/>
      <c r="D13" s="1">
        <v>58.98</v>
      </c>
      <c r="E13" s="1">
        <v>63.18</v>
      </c>
      <c r="F13" s="1">
        <v>213.37</v>
      </c>
      <c r="G13" s="42">
        <v>1757.6</v>
      </c>
      <c r="H13" s="1"/>
    </row>
    <row r="14" spans="1:8" x14ac:dyDescent="0.25">
      <c r="A14" s="1"/>
      <c r="B14" s="3" t="s">
        <v>37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38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39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40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44</v>
      </c>
      <c r="C19" s="1"/>
      <c r="D19" s="1">
        <f>SUM(D4:D17)</f>
        <v>639</v>
      </c>
      <c r="E19" s="1">
        <f>SUM(E4:E17)</f>
        <v>594.03</v>
      </c>
      <c r="F19" s="1">
        <f>SUM(F4:F17)</f>
        <v>2430.5100000000002</v>
      </c>
      <c r="G19" s="1">
        <f>SUM(G4:G17)</f>
        <v>16414.5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41</v>
      </c>
      <c r="C21" s="1"/>
      <c r="D21" s="129">
        <f>D19/D24</f>
        <v>63.9</v>
      </c>
      <c r="E21" s="129">
        <f t="shared" ref="E21:G21" si="0">E19/E24</f>
        <v>59.402999999999999</v>
      </c>
      <c r="F21" s="129">
        <f t="shared" si="0"/>
        <v>243.05100000000002</v>
      </c>
      <c r="G21" s="129">
        <f t="shared" si="0"/>
        <v>1641.45</v>
      </c>
      <c r="H21" s="1"/>
    </row>
    <row r="22" spans="1:8" x14ac:dyDescent="0.25">
      <c r="A22" s="1"/>
      <c r="B22" s="1"/>
      <c r="C22" s="1"/>
      <c r="D22" s="130"/>
      <c r="E22" s="130"/>
      <c r="F22" s="130"/>
      <c r="G22" s="130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56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0.9296244131455399</v>
      </c>
      <c r="F26" s="1">
        <f>F21/D21</f>
        <v>3.8036150234741788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47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48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49</v>
      </c>
      <c r="C32" s="1"/>
      <c r="D32" s="1">
        <f>D19*D30</f>
        <v>2556</v>
      </c>
      <c r="E32" s="1">
        <f t="shared" ref="E32:F32" si="1">E19*E30</f>
        <v>5346.2699999999995</v>
      </c>
      <c r="F32" s="1">
        <f t="shared" si="1"/>
        <v>9722.0400000000009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50</v>
      </c>
      <c r="C34" s="1"/>
      <c r="D34" s="1">
        <f>D32+E32+F32</f>
        <v>17624.310000000001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51</v>
      </c>
      <c r="C36" s="1"/>
      <c r="D36" s="1">
        <f>D32*100/D34</f>
        <v>14.502695424671943</v>
      </c>
      <c r="E36" s="1">
        <f>E32*100/D34</f>
        <v>30.334634377175615</v>
      </c>
      <c r="F36" s="1">
        <f>F32*100/D34</f>
        <v>55.162670198152441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52</v>
      </c>
      <c r="C38" s="1"/>
      <c r="D38" s="3" t="s">
        <v>53</v>
      </c>
      <c r="E38" s="3" t="s">
        <v>54</v>
      </c>
      <c r="F38" s="3" t="s">
        <v>55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"/>
  <sheetViews>
    <sheetView workbookViewId="0">
      <selection activeCell="F14" sqref="F14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33" t="s">
        <v>42</v>
      </c>
      <c r="B1" s="134"/>
      <c r="C1" s="134"/>
      <c r="D1" s="134"/>
      <c r="E1" s="134"/>
      <c r="F1" s="134"/>
      <c r="G1" s="134"/>
      <c r="H1" s="135"/>
    </row>
    <row r="2" spans="1:8" x14ac:dyDescent="0.25">
      <c r="A2" s="136"/>
      <c r="B2" s="137"/>
      <c r="C2" s="137"/>
      <c r="D2" s="137"/>
      <c r="E2" s="137"/>
      <c r="F2" s="137"/>
      <c r="G2" s="137"/>
      <c r="H2" s="138"/>
    </row>
    <row r="3" spans="1:8" ht="30" x14ac:dyDescent="0.25">
      <c r="A3" s="1"/>
      <c r="B3" s="121"/>
      <c r="C3" s="140"/>
      <c r="D3" s="3" t="s">
        <v>43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27</v>
      </c>
      <c r="C4" s="1"/>
      <c r="D4" s="1">
        <v>21.71</v>
      </c>
      <c r="E4" s="1">
        <v>30.36</v>
      </c>
      <c r="F4" s="1">
        <v>16.73</v>
      </c>
      <c r="G4" s="1"/>
      <c r="H4" s="1"/>
    </row>
    <row r="5" spans="1:8" x14ac:dyDescent="0.25">
      <c r="A5" s="1"/>
      <c r="B5" s="3" t="s">
        <v>28</v>
      </c>
      <c r="C5" s="1"/>
      <c r="D5" s="1">
        <v>16.600000000000001</v>
      </c>
      <c r="E5" s="1">
        <v>32.72</v>
      </c>
      <c r="F5" s="1">
        <v>17.88</v>
      </c>
      <c r="G5" s="1"/>
      <c r="H5" s="1"/>
    </row>
    <row r="6" spans="1:8" x14ac:dyDescent="0.25">
      <c r="A6" s="1"/>
      <c r="B6" s="3" t="s">
        <v>29</v>
      </c>
      <c r="C6" s="1"/>
      <c r="D6" s="1">
        <v>21.97</v>
      </c>
      <c r="E6" s="1">
        <v>29.36</v>
      </c>
      <c r="F6" s="1">
        <v>15.76</v>
      </c>
      <c r="G6" s="1"/>
      <c r="H6" s="1"/>
    </row>
    <row r="7" spans="1:8" x14ac:dyDescent="0.25">
      <c r="A7" s="1"/>
      <c r="B7" s="3" t="s">
        <v>30</v>
      </c>
      <c r="C7" s="1"/>
      <c r="D7" s="1">
        <v>18.29</v>
      </c>
      <c r="E7" s="1">
        <v>30.29</v>
      </c>
      <c r="F7" s="1">
        <v>16.41</v>
      </c>
      <c r="G7" s="1"/>
      <c r="H7" s="1"/>
    </row>
    <row r="8" spans="1:8" x14ac:dyDescent="0.25">
      <c r="A8" s="1"/>
      <c r="B8" s="3" t="s">
        <v>31</v>
      </c>
      <c r="C8" s="1"/>
      <c r="D8" s="1">
        <v>20.27</v>
      </c>
      <c r="E8" s="1">
        <v>33.68</v>
      </c>
      <c r="F8" s="1">
        <v>15.85</v>
      </c>
      <c r="G8" s="1"/>
      <c r="H8" s="1"/>
    </row>
    <row r="9" spans="1:8" x14ac:dyDescent="0.25">
      <c r="A9" s="1"/>
      <c r="B9" s="3" t="s">
        <v>32</v>
      </c>
      <c r="C9" s="1"/>
      <c r="D9" s="1">
        <v>23.9</v>
      </c>
      <c r="E9" s="1">
        <v>32.950000000000003</v>
      </c>
      <c r="F9" s="1">
        <v>14.46</v>
      </c>
      <c r="G9" s="1"/>
      <c r="H9" s="1"/>
    </row>
    <row r="10" spans="1:8" x14ac:dyDescent="0.25">
      <c r="A10" s="1"/>
      <c r="B10" s="3" t="s">
        <v>33</v>
      </c>
      <c r="C10" s="1"/>
      <c r="D10" s="1">
        <v>21.04</v>
      </c>
      <c r="E10" s="1">
        <v>33.450000000000003</v>
      </c>
      <c r="F10" s="1">
        <v>14.96</v>
      </c>
      <c r="G10" s="1"/>
      <c r="H10" s="1"/>
    </row>
    <row r="11" spans="1:8" x14ac:dyDescent="0.25">
      <c r="A11" s="1"/>
      <c r="B11" s="3" t="s">
        <v>34</v>
      </c>
      <c r="C11" s="1"/>
      <c r="D11" s="1">
        <v>19.010000000000002</v>
      </c>
      <c r="E11" s="1">
        <v>32.369999999999997</v>
      </c>
      <c r="F11" s="1">
        <v>16.14</v>
      </c>
      <c r="G11" s="1"/>
      <c r="H11" s="1"/>
    </row>
    <row r="12" spans="1:8" x14ac:dyDescent="0.25">
      <c r="A12" s="1"/>
      <c r="B12" s="3" t="s">
        <v>35</v>
      </c>
      <c r="C12" s="1"/>
      <c r="D12" s="1">
        <v>18.7</v>
      </c>
      <c r="E12" s="1">
        <v>31.37</v>
      </c>
      <c r="F12" s="1">
        <v>17.41</v>
      </c>
      <c r="G12" s="1"/>
      <c r="H12" s="1"/>
    </row>
    <row r="13" spans="1:8" x14ac:dyDescent="0.25">
      <c r="A13" s="1"/>
      <c r="B13" s="3" t="s">
        <v>36</v>
      </c>
      <c r="C13" s="1"/>
      <c r="D13" s="1">
        <v>18.79</v>
      </c>
      <c r="E13" s="1">
        <v>34.39</v>
      </c>
      <c r="F13" s="1">
        <v>21.8</v>
      </c>
      <c r="G13" s="1"/>
      <c r="H13" s="1"/>
    </row>
    <row r="14" spans="1:8" x14ac:dyDescent="0.25">
      <c r="A14" s="1"/>
      <c r="B14" s="3" t="s">
        <v>37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38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39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40</v>
      </c>
      <c r="C17" s="1"/>
      <c r="D17" s="1"/>
      <c r="E17" s="1"/>
      <c r="F17" s="1"/>
      <c r="G17" s="1"/>
      <c r="H17" s="1"/>
    </row>
    <row r="18" spans="1:8" x14ac:dyDescent="0.25">
      <c r="A18" s="1"/>
      <c r="B18" s="139"/>
      <c r="C18" s="140"/>
      <c r="D18" s="1"/>
      <c r="E18" s="1"/>
      <c r="F18" s="1"/>
      <c r="G18" s="1"/>
      <c r="H18" s="1"/>
    </row>
    <row r="19" spans="1:8" x14ac:dyDescent="0.25">
      <c r="A19" s="1"/>
      <c r="B19" s="1" t="s">
        <v>44</v>
      </c>
      <c r="C19" s="1"/>
      <c r="D19" s="1">
        <f>SUM(D4:D17)</f>
        <v>200.27999999999994</v>
      </c>
      <c r="E19" s="1">
        <f>SUM(E4:E17)</f>
        <v>320.94</v>
      </c>
      <c r="F19" s="1">
        <f>SUM(F4:F17)</f>
        <v>167.4</v>
      </c>
      <c r="G19" s="1"/>
      <c r="H19" s="1"/>
    </row>
    <row r="20" spans="1:8" x14ac:dyDescent="0.25">
      <c r="A20" s="1"/>
      <c r="B20" s="139"/>
      <c r="C20" s="140"/>
      <c r="D20" s="1"/>
      <c r="E20" s="1"/>
      <c r="F20" s="1"/>
      <c r="G20" s="1"/>
      <c r="H20" s="1"/>
    </row>
    <row r="21" spans="1:8" x14ac:dyDescent="0.25">
      <c r="A21" s="1"/>
      <c r="B21" s="3" t="s">
        <v>41</v>
      </c>
      <c r="C21" s="1"/>
      <c r="D21" s="129">
        <f>D19/D24</f>
        <v>20.027999999999995</v>
      </c>
      <c r="E21" s="129">
        <f t="shared" ref="E21:F21" si="0">E19/E24</f>
        <v>32.094000000000001</v>
      </c>
      <c r="F21" s="129">
        <f t="shared" si="0"/>
        <v>16.740000000000002</v>
      </c>
      <c r="G21" s="129"/>
      <c r="H21" s="1"/>
    </row>
    <row r="22" spans="1:8" x14ac:dyDescent="0.25">
      <c r="A22" s="1"/>
      <c r="B22" s="1"/>
      <c r="C22" s="1"/>
      <c r="D22" s="130"/>
      <c r="E22" s="130"/>
      <c r="F22" s="130"/>
      <c r="G22" s="130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56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39"/>
      <c r="C25" s="140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opLeftCell="A4" workbookViewId="0">
      <selection activeCell="B15" sqref="B14:B15"/>
    </sheetView>
  </sheetViews>
  <sheetFormatPr defaultRowHeight="15" x14ac:dyDescent="0.25"/>
  <cols>
    <col min="1" max="1" width="4.28515625" customWidth="1"/>
    <col min="2" max="2" width="37.1406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29.25" customHeight="1" thickBot="1" x14ac:dyDescent="0.3">
      <c r="A4" s="1"/>
      <c r="B4" s="104" t="s">
        <v>89</v>
      </c>
      <c r="C4" s="57" t="s">
        <v>57</v>
      </c>
      <c r="D4" s="12">
        <v>14</v>
      </c>
      <c r="E4" s="12">
        <v>7.4</v>
      </c>
      <c r="F4" s="12">
        <v>16.899999999999999</v>
      </c>
      <c r="G4" s="12">
        <v>186</v>
      </c>
    </row>
    <row r="5" spans="1:7" ht="14.25" customHeight="1" thickBot="1" x14ac:dyDescent="0.3">
      <c r="A5" s="1"/>
      <c r="B5" s="104" t="s">
        <v>90</v>
      </c>
      <c r="C5" s="45">
        <v>200</v>
      </c>
      <c r="D5" s="12">
        <v>0.46</v>
      </c>
      <c r="E5" s="24">
        <v>0.1</v>
      </c>
      <c r="F5" s="12">
        <v>22.9</v>
      </c>
      <c r="G5" s="24">
        <v>93.32</v>
      </c>
    </row>
    <row r="6" spans="1:7" ht="15.75" customHeight="1" x14ac:dyDescent="0.25">
      <c r="A6" s="1"/>
      <c r="B6" s="107" t="s">
        <v>130</v>
      </c>
      <c r="C6" s="58">
        <v>50</v>
      </c>
      <c r="D6" s="93">
        <v>1.6</v>
      </c>
      <c r="E6" s="93">
        <v>0.3</v>
      </c>
      <c r="F6" s="93">
        <v>11</v>
      </c>
      <c r="G6" s="93">
        <v>52</v>
      </c>
    </row>
    <row r="7" spans="1:7" x14ac:dyDescent="0.25">
      <c r="A7" s="1"/>
      <c r="B7" s="3" t="s">
        <v>10</v>
      </c>
      <c r="C7" s="1"/>
      <c r="D7" s="1">
        <f>SUM(D4:D6)</f>
        <v>16.060000000000002</v>
      </c>
      <c r="E7" s="1">
        <f>SUM(E4:E6)</f>
        <v>7.8</v>
      </c>
      <c r="F7" s="1">
        <f>SUM(F4:F6)</f>
        <v>50.8</v>
      </c>
      <c r="G7" s="1">
        <f>SUM(G4:G6)</f>
        <v>331.32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0.48567870485678699</v>
      </c>
      <c r="F8" s="1">
        <f>F7/D7</f>
        <v>3.1631382316313816</v>
      </c>
      <c r="G8" s="1"/>
    </row>
    <row r="9" spans="1:7" x14ac:dyDescent="0.25">
      <c r="A9" s="1"/>
      <c r="B9" s="121" t="s">
        <v>64</v>
      </c>
      <c r="C9" s="131"/>
      <c r="D9" s="131"/>
      <c r="E9" s="131"/>
      <c r="F9" s="132"/>
      <c r="G9" s="1">
        <f>G7*65/G31</f>
        <v>14.393567747842882</v>
      </c>
    </row>
    <row r="10" spans="1:7" x14ac:dyDescent="0.25">
      <c r="A10" s="1"/>
      <c r="B10" s="121" t="s">
        <v>63</v>
      </c>
      <c r="C10" s="131"/>
      <c r="D10" s="131"/>
      <c r="E10" s="131"/>
      <c r="F10" s="132"/>
      <c r="G10" s="1">
        <f>G7*75/G31</f>
        <v>16.607962785972557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05" t="s">
        <v>126</v>
      </c>
      <c r="C12" s="47">
        <v>100</v>
      </c>
      <c r="D12" s="12">
        <v>3.5</v>
      </c>
      <c r="E12" s="12">
        <v>8.6</v>
      </c>
      <c r="F12" s="12">
        <v>3.9</v>
      </c>
      <c r="G12" s="24">
        <v>108</v>
      </c>
    </row>
    <row r="13" spans="1:7" ht="32.25" thickBot="1" x14ac:dyDescent="0.3">
      <c r="A13" s="1"/>
      <c r="B13" s="105" t="s">
        <v>149</v>
      </c>
      <c r="C13" s="59" t="s">
        <v>147</v>
      </c>
      <c r="D13" s="12">
        <v>14.27</v>
      </c>
      <c r="E13" s="12">
        <v>5.82</v>
      </c>
      <c r="F13" s="12">
        <v>20.45</v>
      </c>
      <c r="G13" s="12">
        <v>191.4</v>
      </c>
    </row>
    <row r="14" spans="1:7" ht="16.5" thickBot="1" x14ac:dyDescent="0.3">
      <c r="A14" s="1"/>
      <c r="B14" s="105" t="s">
        <v>65</v>
      </c>
      <c r="C14" s="61">
        <v>150</v>
      </c>
      <c r="D14" s="11">
        <v>3.15</v>
      </c>
      <c r="E14" s="11">
        <v>4.95</v>
      </c>
      <c r="F14" s="11">
        <v>20.100000000000001</v>
      </c>
      <c r="G14" s="11">
        <v>138</v>
      </c>
    </row>
    <row r="15" spans="1:7" ht="16.5" thickBot="1" x14ac:dyDescent="0.3">
      <c r="A15" s="1"/>
      <c r="B15" s="105" t="s">
        <v>121</v>
      </c>
      <c r="C15" s="60">
        <v>60</v>
      </c>
      <c r="D15" s="94">
        <v>12.06</v>
      </c>
      <c r="E15" s="94">
        <v>8.4</v>
      </c>
      <c r="F15" s="94">
        <v>22.8</v>
      </c>
      <c r="G15" s="94">
        <v>124.2</v>
      </c>
    </row>
    <row r="16" spans="1:7" ht="32.25" thickBot="1" x14ac:dyDescent="0.3">
      <c r="A16" s="1"/>
      <c r="B16" s="104" t="s">
        <v>110</v>
      </c>
      <c r="C16" s="55">
        <v>200</v>
      </c>
      <c r="D16" s="12">
        <v>0.6</v>
      </c>
      <c r="E16" s="12"/>
      <c r="F16" s="12">
        <v>16.399999999999999</v>
      </c>
      <c r="G16" s="12">
        <v>68</v>
      </c>
    </row>
    <row r="17" spans="1:7" ht="16.5" thickBot="1" x14ac:dyDescent="0.3">
      <c r="A17" s="1"/>
      <c r="B17" s="54" t="s">
        <v>59</v>
      </c>
      <c r="C17" s="55">
        <v>30</v>
      </c>
      <c r="D17" s="12">
        <v>1.98</v>
      </c>
      <c r="E17" s="12">
        <v>0.36</v>
      </c>
      <c r="F17" s="12">
        <v>10.26</v>
      </c>
      <c r="G17" s="12">
        <v>54.3</v>
      </c>
    </row>
    <row r="18" spans="1:7" ht="16.5" thickBot="1" x14ac:dyDescent="0.3">
      <c r="A18" s="1"/>
      <c r="B18" s="54" t="s">
        <v>68</v>
      </c>
      <c r="C18" s="45">
        <v>30</v>
      </c>
      <c r="D18" s="10">
        <v>2.2799999999999998</v>
      </c>
      <c r="E18" s="10">
        <v>0.27</v>
      </c>
      <c r="F18" s="10">
        <v>14.01</v>
      </c>
      <c r="G18" s="10">
        <v>69.3</v>
      </c>
    </row>
    <row r="19" spans="1:7" x14ac:dyDescent="0.25">
      <c r="A19" s="1"/>
      <c r="B19" s="3" t="s">
        <v>10</v>
      </c>
      <c r="C19" s="1"/>
      <c r="D19" s="1">
        <f>SUM(D12:D18)</f>
        <v>37.839999999999996</v>
      </c>
      <c r="E19" s="1">
        <f>SUM(E12:E18)</f>
        <v>28.400000000000002</v>
      </c>
      <c r="F19" s="1">
        <f>SUM(F12:F18)</f>
        <v>107.92000000000002</v>
      </c>
      <c r="G19" s="1">
        <f>SUM(G12:G18)</f>
        <v>753.19999999999993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0.75052854122621582</v>
      </c>
      <c r="F20" s="1">
        <f>F19/D19</f>
        <v>2.85200845665962</v>
      </c>
      <c r="G20" s="1"/>
    </row>
    <row r="21" spans="1:7" x14ac:dyDescent="0.25">
      <c r="A21" s="1"/>
      <c r="B21" s="121" t="s">
        <v>62</v>
      </c>
      <c r="C21" s="131"/>
      <c r="D21" s="131"/>
      <c r="E21" s="131"/>
      <c r="F21" s="132"/>
      <c r="G21" s="1">
        <f>G19*65/G31</f>
        <v>32.721342592283165</v>
      </c>
    </row>
    <row r="22" spans="1:7" x14ac:dyDescent="0.25">
      <c r="A22" s="1"/>
      <c r="B22" s="121" t="s">
        <v>63</v>
      </c>
      <c r="C22" s="131"/>
      <c r="D22" s="131"/>
      <c r="E22" s="131"/>
      <c r="F22" s="132"/>
      <c r="G22" s="1">
        <f>G19*75/G31</f>
        <v>37.755395298788265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109" t="s">
        <v>91</v>
      </c>
      <c r="C24" s="47">
        <v>105</v>
      </c>
      <c r="D24" s="95">
        <v>10.62</v>
      </c>
      <c r="E24" s="95">
        <v>12.93</v>
      </c>
      <c r="F24" s="95">
        <v>20.12</v>
      </c>
      <c r="G24" s="95">
        <v>220.19</v>
      </c>
    </row>
    <row r="25" spans="1:7" ht="32.25" thickBot="1" x14ac:dyDescent="0.3">
      <c r="A25" s="1"/>
      <c r="B25" s="109" t="s">
        <v>111</v>
      </c>
      <c r="C25" s="63">
        <v>200</v>
      </c>
      <c r="D25" s="11">
        <v>0.2</v>
      </c>
      <c r="E25" s="11"/>
      <c r="F25" s="11">
        <v>14</v>
      </c>
      <c r="G25" s="11">
        <v>58</v>
      </c>
    </row>
    <row r="26" spans="1:7" ht="15.75" x14ac:dyDescent="0.25">
      <c r="A26" s="1"/>
      <c r="B26" s="62" t="s">
        <v>119</v>
      </c>
      <c r="C26" s="63">
        <v>150</v>
      </c>
      <c r="D26" s="25">
        <v>2.25</v>
      </c>
      <c r="E26" s="25">
        <v>0.15</v>
      </c>
      <c r="F26" s="25">
        <v>31.5</v>
      </c>
      <c r="G26" s="25">
        <v>133.5</v>
      </c>
    </row>
    <row r="27" spans="1:7" x14ac:dyDescent="0.25">
      <c r="A27" s="1"/>
      <c r="B27" s="3" t="s">
        <v>10</v>
      </c>
      <c r="C27" s="1"/>
      <c r="D27" s="1">
        <f>SUM(D24:D26)</f>
        <v>13.069999999999999</v>
      </c>
      <c r="E27" s="1">
        <f>SUM(E24:E26)</f>
        <v>13.08</v>
      </c>
      <c r="F27" s="1">
        <f>SUM(F24:F26)</f>
        <v>65.62</v>
      </c>
      <c r="G27" s="1">
        <f>SUM(G24:G26)</f>
        <v>411.69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1.0007651109410867</v>
      </c>
      <c r="F28" s="1">
        <f>F27/D27</f>
        <v>5.0206579954093353</v>
      </c>
      <c r="G28" s="1"/>
    </row>
    <row r="29" spans="1:7" x14ac:dyDescent="0.25">
      <c r="A29" s="1"/>
      <c r="B29" s="121" t="s">
        <v>62</v>
      </c>
      <c r="C29" s="131"/>
      <c r="D29" s="131"/>
      <c r="E29" s="131"/>
      <c r="F29" s="132"/>
      <c r="G29" s="1">
        <f>G27*65/G31</f>
        <v>17.885089659873948</v>
      </c>
    </row>
    <row r="30" spans="1:7" x14ac:dyDescent="0.25">
      <c r="A30" s="1"/>
      <c r="B30" s="121" t="s">
        <v>63</v>
      </c>
      <c r="C30" s="131"/>
      <c r="D30" s="131"/>
      <c r="E30" s="131"/>
      <c r="F30" s="132"/>
      <c r="G30" s="1">
        <f>G27*75/G31</f>
        <v>20.636641915239171</v>
      </c>
    </row>
    <row r="31" spans="1:7" x14ac:dyDescent="0.25">
      <c r="A31" s="1"/>
      <c r="B31" s="3" t="s">
        <v>14</v>
      </c>
      <c r="C31" s="1"/>
      <c r="D31" s="1">
        <f>D7+D19+D27</f>
        <v>66.97</v>
      </c>
      <c r="E31" s="1">
        <f>E7+E19+E27</f>
        <v>49.28</v>
      </c>
      <c r="F31" s="1">
        <f>F7+F19+F27</f>
        <v>224.34000000000003</v>
      </c>
      <c r="G31" s="1">
        <f>G7+G19+G27</f>
        <v>1496.21</v>
      </c>
    </row>
    <row r="32" spans="1:7" x14ac:dyDescent="0.25">
      <c r="A32" s="1"/>
      <c r="B32" s="3" t="s">
        <v>11</v>
      </c>
      <c r="C32" s="1"/>
      <c r="D32" s="1">
        <v>1</v>
      </c>
      <c r="E32" s="1">
        <f>E31/D31</f>
        <v>0.735851873973421</v>
      </c>
      <c r="F32" s="1">
        <f>F31/D31</f>
        <v>3.3498581454382563</v>
      </c>
      <c r="G32" s="1"/>
    </row>
    <row r="33" spans="1:7" x14ac:dyDescent="0.25">
      <c r="A33" s="1"/>
      <c r="B33" s="123" t="s">
        <v>16</v>
      </c>
      <c r="C33" s="124"/>
      <c r="D33" s="124"/>
      <c r="E33" s="124"/>
      <c r="F33" s="125"/>
      <c r="G33" s="129">
        <f>G31*100/2100</f>
        <v>71.248095238095232</v>
      </c>
    </row>
    <row r="34" spans="1:7" x14ac:dyDescent="0.25">
      <c r="A34" s="1"/>
      <c r="B34" s="126"/>
      <c r="C34" s="127"/>
      <c r="D34" s="127"/>
      <c r="E34" s="127"/>
      <c r="F34" s="128"/>
      <c r="G34" s="130"/>
    </row>
    <row r="35" spans="1:7" x14ac:dyDescent="0.25">
      <c r="A35" s="1"/>
      <c r="B35" s="123" t="s">
        <v>15</v>
      </c>
      <c r="C35" s="124"/>
      <c r="D35" s="124"/>
      <c r="E35" s="124"/>
      <c r="F35" s="125"/>
      <c r="G35" s="129">
        <f>G31*100/2300</f>
        <v>65.052608695652168</v>
      </c>
    </row>
    <row r="36" spans="1:7" x14ac:dyDescent="0.25">
      <c r="A36" s="1"/>
      <c r="B36" s="126"/>
      <c r="C36" s="127"/>
      <c r="D36" s="127"/>
      <c r="E36" s="127"/>
      <c r="F36" s="128"/>
      <c r="G36" s="130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3" t="s">
        <v>47</v>
      </c>
      <c r="C38" s="3"/>
      <c r="D38" s="3"/>
      <c r="E38" s="3"/>
      <c r="F38" s="3"/>
      <c r="G38" s="3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48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/>
      <c r="C41" s="1"/>
      <c r="D41" s="1"/>
      <c r="E41" s="1"/>
      <c r="F41" s="1"/>
      <c r="G41" s="1"/>
    </row>
    <row r="42" spans="1:7" x14ac:dyDescent="0.25">
      <c r="A42" s="1"/>
      <c r="B42" s="3" t="s">
        <v>49</v>
      </c>
      <c r="C42" s="1"/>
      <c r="D42" s="1">
        <f>D31*D40</f>
        <v>267.88</v>
      </c>
      <c r="E42" s="1">
        <f>E31*E40</f>
        <v>443.52</v>
      </c>
      <c r="F42" s="1">
        <f>F31*F40</f>
        <v>897.36000000000013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50</v>
      </c>
      <c r="C44" s="1"/>
      <c r="D44" s="1">
        <f>D42+E42+F42</f>
        <v>1608.7600000000002</v>
      </c>
      <c r="E44" s="1"/>
      <c r="F44" s="1"/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4" t="s">
        <v>51</v>
      </c>
      <c r="C46" s="1"/>
      <c r="D46" s="1">
        <f>D42*100/D44</f>
        <v>16.651333946642133</v>
      </c>
      <c r="E46" s="1">
        <f>E42*100/D44</f>
        <v>27.569059399786166</v>
      </c>
      <c r="F46" s="1">
        <f>F42*100/D44</f>
        <v>55.779606653571697</v>
      </c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A48" s="1"/>
      <c r="B48" s="4" t="s">
        <v>52</v>
      </c>
      <c r="C48" s="1"/>
      <c r="D48" s="3" t="s">
        <v>53</v>
      </c>
      <c r="E48" s="3" t="s">
        <v>54</v>
      </c>
      <c r="F48" s="3" t="s">
        <v>55</v>
      </c>
      <c r="G48" s="1"/>
    </row>
    <row r="50" ht="15" customHeight="1" x14ac:dyDescent="0.25"/>
    <row r="52" ht="15" customHeight="1" x14ac:dyDescent="0.25"/>
  </sheetData>
  <mergeCells count="10">
    <mergeCell ref="B9:F9"/>
    <mergeCell ref="B10:F10"/>
    <mergeCell ref="B21:F21"/>
    <mergeCell ref="B22:F22"/>
    <mergeCell ref="B29:F29"/>
    <mergeCell ref="B30:F30"/>
    <mergeCell ref="B33:F34"/>
    <mergeCell ref="G33:G34"/>
    <mergeCell ref="B35:F36"/>
    <mergeCell ref="G35:G36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2"/>
  <sheetViews>
    <sheetView topLeftCell="A4" workbookViewId="0">
      <selection activeCell="D8" sqref="D8:G8"/>
    </sheetView>
  </sheetViews>
  <sheetFormatPr defaultRowHeight="15" x14ac:dyDescent="0.25"/>
  <cols>
    <col min="1" max="1" width="4.7109375" customWidth="1"/>
    <col min="2" max="2" width="35.8554687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110" t="s">
        <v>92</v>
      </c>
      <c r="C4" s="60">
        <v>50</v>
      </c>
      <c r="D4" s="95">
        <v>9.75</v>
      </c>
      <c r="E4" s="95">
        <v>3.95</v>
      </c>
      <c r="F4" s="95">
        <v>1.73</v>
      </c>
      <c r="G4" s="95">
        <v>82.3</v>
      </c>
    </row>
    <row r="5" spans="1:7" ht="18" customHeight="1" thickBot="1" x14ac:dyDescent="0.3">
      <c r="A5" s="1"/>
      <c r="B5" s="110" t="s">
        <v>93</v>
      </c>
      <c r="C5" s="47">
        <v>100</v>
      </c>
      <c r="D5" s="11">
        <v>3.45</v>
      </c>
      <c r="E5" s="11">
        <v>4.2</v>
      </c>
      <c r="F5" s="22">
        <v>36.299999999999997</v>
      </c>
      <c r="G5" s="22">
        <v>196.5</v>
      </c>
    </row>
    <row r="6" spans="1:7" ht="16.5" thickBot="1" x14ac:dyDescent="0.3">
      <c r="A6" s="1"/>
      <c r="B6" s="104" t="s">
        <v>76</v>
      </c>
      <c r="C6" s="47">
        <v>200</v>
      </c>
      <c r="D6" s="12">
        <v>3.6</v>
      </c>
      <c r="E6" s="12">
        <v>2.8</v>
      </c>
      <c r="F6" s="24">
        <v>17.600000000000001</v>
      </c>
      <c r="G6" s="24">
        <v>110</v>
      </c>
    </row>
    <row r="7" spans="1:7" ht="18" customHeight="1" thickBot="1" x14ac:dyDescent="0.3">
      <c r="A7" s="1"/>
      <c r="B7" s="64" t="s">
        <v>59</v>
      </c>
      <c r="C7" s="47">
        <v>30</v>
      </c>
      <c r="D7" s="12">
        <v>1.98</v>
      </c>
      <c r="E7" s="12">
        <v>0.36</v>
      </c>
      <c r="F7" s="12">
        <v>10.26</v>
      </c>
      <c r="G7" s="12">
        <v>54.3</v>
      </c>
    </row>
    <row r="8" spans="1:7" ht="16.5" thickBot="1" x14ac:dyDescent="0.3">
      <c r="A8" s="1"/>
      <c r="B8" s="53" t="s">
        <v>71</v>
      </c>
      <c r="C8" s="65">
        <v>40</v>
      </c>
      <c r="D8" s="10">
        <v>5.72</v>
      </c>
      <c r="E8" s="10">
        <v>7.92</v>
      </c>
      <c r="F8" s="10">
        <v>9.7200000000000006</v>
      </c>
      <c r="G8" s="10">
        <v>132.80000000000001</v>
      </c>
    </row>
    <row r="9" spans="1:7" ht="15.75" x14ac:dyDescent="0.25">
      <c r="A9" s="1"/>
      <c r="B9" s="54" t="s">
        <v>10</v>
      </c>
      <c r="C9" s="66"/>
      <c r="D9" s="1">
        <f>SUM(D4:D8)</f>
        <v>24.5</v>
      </c>
      <c r="E9" s="1">
        <f>SUM(E4:E8)</f>
        <v>19.229999999999997</v>
      </c>
      <c r="F9" s="1">
        <f>SUM(F4:F8)</f>
        <v>75.61</v>
      </c>
      <c r="G9" s="38">
        <f>SUM(G4:G8)</f>
        <v>575.90000000000009</v>
      </c>
    </row>
    <row r="10" spans="1:7" x14ac:dyDescent="0.25">
      <c r="A10" s="1"/>
      <c r="B10" s="3" t="s">
        <v>11</v>
      </c>
      <c r="C10" s="1"/>
      <c r="D10" s="1">
        <v>1</v>
      </c>
      <c r="E10" s="1">
        <f>E9/D9</f>
        <v>0.78489795918367333</v>
      </c>
      <c r="F10" s="1">
        <f>F9/D9</f>
        <v>3.0861224489795918</v>
      </c>
      <c r="G10" s="1"/>
    </row>
    <row r="11" spans="1:7" x14ac:dyDescent="0.25">
      <c r="A11" s="1"/>
      <c r="B11" s="121" t="s">
        <v>62</v>
      </c>
      <c r="C11" s="131"/>
      <c r="D11" s="131"/>
      <c r="E11" s="131"/>
      <c r="F11" s="132"/>
      <c r="G11" s="1">
        <f>G9*65/G32</f>
        <v>21.977302616128881</v>
      </c>
    </row>
    <row r="12" spans="1:7" x14ac:dyDescent="0.25">
      <c r="A12" s="1"/>
      <c r="B12" s="121" t="s">
        <v>63</v>
      </c>
      <c r="C12" s="131"/>
      <c r="D12" s="131"/>
      <c r="E12" s="131"/>
      <c r="F12" s="132"/>
      <c r="G12" s="1">
        <f>G9*75/G32</f>
        <v>25.358426095533325</v>
      </c>
    </row>
    <row r="13" spans="1:7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7" ht="32.25" thickBot="1" x14ac:dyDescent="0.3">
      <c r="A14" s="1"/>
      <c r="B14" s="105" t="s">
        <v>142</v>
      </c>
      <c r="C14" s="47" t="s">
        <v>60</v>
      </c>
      <c r="D14" s="12">
        <v>1.88</v>
      </c>
      <c r="E14" s="12">
        <v>5</v>
      </c>
      <c r="F14" s="12">
        <v>14.92</v>
      </c>
      <c r="G14" s="12">
        <v>110.3</v>
      </c>
    </row>
    <row r="15" spans="1:7" ht="32.25" thickBot="1" x14ac:dyDescent="0.3">
      <c r="A15" s="1"/>
      <c r="B15" s="105" t="s">
        <v>143</v>
      </c>
      <c r="C15" s="55" t="s">
        <v>144</v>
      </c>
      <c r="D15" s="12">
        <v>12.25</v>
      </c>
      <c r="E15" s="12">
        <v>18.399999999999999</v>
      </c>
      <c r="F15" s="12">
        <v>18.88</v>
      </c>
      <c r="G15" s="12">
        <v>293.12</v>
      </c>
    </row>
    <row r="16" spans="1:7" ht="16.5" thickBot="1" x14ac:dyDescent="0.3">
      <c r="A16" s="1"/>
      <c r="B16" s="67" t="s">
        <v>84</v>
      </c>
      <c r="C16" s="47">
        <v>200</v>
      </c>
      <c r="D16" s="10">
        <v>0.16</v>
      </c>
      <c r="E16" s="10">
        <v>0.14000000000000001</v>
      </c>
      <c r="F16" s="10">
        <v>17.18</v>
      </c>
      <c r="G16" s="10">
        <v>67.36</v>
      </c>
    </row>
    <row r="17" spans="1:7" ht="16.5" thickBot="1" x14ac:dyDescent="0.3">
      <c r="A17" s="1"/>
      <c r="B17" s="44" t="s">
        <v>59</v>
      </c>
      <c r="C17" s="68">
        <v>30</v>
      </c>
      <c r="D17" s="10">
        <v>1.98</v>
      </c>
      <c r="E17" s="10">
        <v>0.36</v>
      </c>
      <c r="F17" s="10">
        <v>10.26</v>
      </c>
      <c r="G17" s="10">
        <v>54.3</v>
      </c>
    </row>
    <row r="18" spans="1:7" ht="16.5" thickBot="1" x14ac:dyDescent="0.3">
      <c r="A18" s="1"/>
      <c r="B18" s="53" t="s">
        <v>68</v>
      </c>
      <c r="C18" s="69">
        <v>30</v>
      </c>
      <c r="D18" s="12">
        <v>2.2799999999999998</v>
      </c>
      <c r="E18" s="12">
        <v>0.27</v>
      </c>
      <c r="F18" s="12">
        <v>14.01</v>
      </c>
      <c r="G18" s="12">
        <v>69.3</v>
      </c>
    </row>
    <row r="19" spans="1:7" ht="15.75" x14ac:dyDescent="0.25">
      <c r="A19" s="1"/>
      <c r="B19" s="53" t="s">
        <v>132</v>
      </c>
      <c r="C19" s="69">
        <v>40</v>
      </c>
      <c r="D19" s="116">
        <v>3.2</v>
      </c>
      <c r="E19" s="116">
        <v>2.8</v>
      </c>
      <c r="F19" s="116">
        <v>40.049999999999997</v>
      </c>
      <c r="G19" s="116">
        <v>175</v>
      </c>
    </row>
    <row r="20" spans="1:7" x14ac:dyDescent="0.25">
      <c r="A20" s="1"/>
      <c r="B20" s="3" t="s">
        <v>10</v>
      </c>
      <c r="C20" s="1"/>
      <c r="D20" s="1">
        <f>SUM(D14:D19)</f>
        <v>21.75</v>
      </c>
      <c r="E20" s="1">
        <f>SUM(E14:E19)</f>
        <v>26.97</v>
      </c>
      <c r="F20" s="1">
        <f>SUM(F14:F19)</f>
        <v>115.3</v>
      </c>
      <c r="G20" s="1">
        <f>SUM(G14:G19)</f>
        <v>769.38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1.24</v>
      </c>
      <c r="F21" s="1">
        <f>F20/D20</f>
        <v>5.3011494252873561</v>
      </c>
      <c r="G21" s="1"/>
    </row>
    <row r="22" spans="1:7" x14ac:dyDescent="0.25">
      <c r="A22" s="1"/>
      <c r="B22" s="121" t="s">
        <v>62</v>
      </c>
      <c r="C22" s="131"/>
      <c r="D22" s="131"/>
      <c r="E22" s="131"/>
      <c r="F22" s="132"/>
      <c r="G22" s="1">
        <f>G20*65/G32</f>
        <v>29.360821473862192</v>
      </c>
    </row>
    <row r="23" spans="1:7" x14ac:dyDescent="0.25">
      <c r="A23" s="1"/>
      <c r="B23" s="121" t="s">
        <v>63</v>
      </c>
      <c r="C23" s="131"/>
      <c r="D23" s="131"/>
      <c r="E23" s="131"/>
      <c r="F23" s="132"/>
      <c r="G23" s="1">
        <f>G20*75/G32</f>
        <v>33.877870931379455</v>
      </c>
    </row>
    <row r="24" spans="1:7" x14ac:dyDescent="0.25">
      <c r="A24" s="1"/>
      <c r="B24" s="18" t="s">
        <v>13</v>
      </c>
      <c r="C24" s="19"/>
      <c r="D24" s="19"/>
      <c r="E24" s="19"/>
      <c r="F24" s="19"/>
      <c r="G24" s="19"/>
    </row>
    <row r="25" spans="1:7" ht="15.75" x14ac:dyDescent="0.25">
      <c r="A25" s="26"/>
      <c r="B25" s="108" t="s">
        <v>81</v>
      </c>
      <c r="C25" s="47">
        <v>100</v>
      </c>
      <c r="D25" s="25">
        <v>4.7</v>
      </c>
      <c r="E25" s="25">
        <v>4.7</v>
      </c>
      <c r="F25" s="25">
        <v>37</v>
      </c>
      <c r="G25" s="25">
        <v>208</v>
      </c>
    </row>
    <row r="26" spans="1:7" ht="16.5" thickBot="1" x14ac:dyDescent="0.3">
      <c r="A26" s="1"/>
      <c r="B26" s="54" t="s">
        <v>75</v>
      </c>
      <c r="C26" s="71">
        <v>200</v>
      </c>
      <c r="D26" s="11">
        <v>0.6</v>
      </c>
      <c r="E26" s="22">
        <v>0.2</v>
      </c>
      <c r="F26" s="11">
        <v>20</v>
      </c>
      <c r="G26" s="11">
        <v>90</v>
      </c>
    </row>
    <row r="27" spans="1:7" ht="16.5" thickBot="1" x14ac:dyDescent="0.3">
      <c r="A27" s="1"/>
      <c r="B27" s="54" t="s">
        <v>120</v>
      </c>
      <c r="C27" s="71">
        <v>150</v>
      </c>
      <c r="D27" s="28">
        <v>1.35</v>
      </c>
      <c r="E27" s="28">
        <v>0.3</v>
      </c>
      <c r="F27" s="28">
        <v>12.15</v>
      </c>
      <c r="G27" s="28">
        <v>60</v>
      </c>
    </row>
    <row r="28" spans="1:7" x14ac:dyDescent="0.25">
      <c r="A28" s="1"/>
      <c r="B28" s="3" t="s">
        <v>10</v>
      </c>
      <c r="C28" s="21"/>
      <c r="D28" s="21">
        <f>SUM(D25:D27)</f>
        <v>6.65</v>
      </c>
      <c r="E28" s="21">
        <f>SUM(E25:E27)</f>
        <v>5.2</v>
      </c>
      <c r="F28" s="21">
        <f>SUM(F25:F27)</f>
        <v>69.150000000000006</v>
      </c>
      <c r="G28" s="21">
        <f>SUM(G25:G27)</f>
        <v>358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0.78195488721804507</v>
      </c>
      <c r="F29" s="1">
        <f>F28/D28</f>
        <v>10.398496240601505</v>
      </c>
      <c r="G29" s="1"/>
    </row>
    <row r="30" spans="1:7" x14ac:dyDescent="0.25">
      <c r="A30" s="1"/>
      <c r="B30" s="121" t="s">
        <v>62</v>
      </c>
      <c r="C30" s="131"/>
      <c r="D30" s="131"/>
      <c r="E30" s="131"/>
      <c r="F30" s="132"/>
      <c r="G30" s="1">
        <f>G28*65/G32</f>
        <v>13.661875910008922</v>
      </c>
    </row>
    <row r="31" spans="1:7" x14ac:dyDescent="0.25">
      <c r="A31" s="1"/>
      <c r="B31" s="121" t="s">
        <v>63</v>
      </c>
      <c r="C31" s="131"/>
      <c r="D31" s="131"/>
      <c r="E31" s="131"/>
      <c r="F31" s="132"/>
      <c r="G31" s="1">
        <f>G28*75/G32</f>
        <v>15.763702973087218</v>
      </c>
    </row>
    <row r="32" spans="1:7" x14ac:dyDescent="0.25">
      <c r="A32" s="1"/>
      <c r="B32" s="3" t="s">
        <v>14</v>
      </c>
      <c r="C32" s="1"/>
      <c r="D32" s="1">
        <f>D9+D20+D28</f>
        <v>52.9</v>
      </c>
      <c r="E32" s="1">
        <f>E9+E20+E28</f>
        <v>51.4</v>
      </c>
      <c r="F32" s="1">
        <f>F9+F20+F28</f>
        <v>260.06</v>
      </c>
      <c r="G32" s="38">
        <f>G9+G20+G28</f>
        <v>1703.2800000000002</v>
      </c>
    </row>
    <row r="33" spans="1:7" x14ac:dyDescent="0.25">
      <c r="A33" s="1"/>
      <c r="B33" s="3" t="s">
        <v>11</v>
      </c>
      <c r="C33" s="1"/>
      <c r="D33" s="1">
        <v>1</v>
      </c>
      <c r="E33" s="1">
        <f>E32/D32</f>
        <v>0.97164461247637046</v>
      </c>
      <c r="F33" s="1">
        <f>F32/D32</f>
        <v>4.9160680529300569</v>
      </c>
      <c r="G33" s="1"/>
    </row>
    <row r="34" spans="1:7" x14ac:dyDescent="0.25">
      <c r="A34" s="1"/>
      <c r="B34" s="123" t="s">
        <v>16</v>
      </c>
      <c r="C34" s="124"/>
      <c r="D34" s="124"/>
      <c r="E34" s="124"/>
      <c r="F34" s="125"/>
      <c r="G34" s="129">
        <f>G32*100/2100</f>
        <v>81.108571428571437</v>
      </c>
    </row>
    <row r="35" spans="1:7" x14ac:dyDescent="0.25">
      <c r="A35" s="1"/>
      <c r="B35" s="126"/>
      <c r="C35" s="127"/>
      <c r="D35" s="127"/>
      <c r="E35" s="127"/>
      <c r="F35" s="128"/>
      <c r="G35" s="130"/>
    </row>
    <row r="36" spans="1:7" x14ac:dyDescent="0.25">
      <c r="A36" s="1"/>
      <c r="B36" s="123" t="s">
        <v>15</v>
      </c>
      <c r="C36" s="124"/>
      <c r="D36" s="124"/>
      <c r="E36" s="124"/>
      <c r="F36" s="125"/>
      <c r="G36" s="129">
        <f>G32*100/2300</f>
        <v>74.05565217391306</v>
      </c>
    </row>
    <row r="37" spans="1:7" x14ac:dyDescent="0.25">
      <c r="A37" s="1"/>
      <c r="B37" s="126"/>
      <c r="C37" s="127"/>
      <c r="D37" s="127"/>
      <c r="E37" s="127"/>
      <c r="F37" s="128"/>
      <c r="G37" s="130"/>
    </row>
    <row r="38" spans="1:7" x14ac:dyDescent="0.25">
      <c r="A38" s="1"/>
      <c r="B38" s="3" t="s">
        <v>47</v>
      </c>
      <c r="C38" s="3"/>
      <c r="D38" s="3"/>
      <c r="E38" s="3"/>
      <c r="F38" s="3"/>
      <c r="G38" s="3"/>
    </row>
    <row r="39" spans="1:7" x14ac:dyDescent="0.25">
      <c r="A39" s="1"/>
      <c r="B39" s="3" t="s">
        <v>48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A40" s="1"/>
      <c r="B40" s="3" t="s">
        <v>49</v>
      </c>
      <c r="C40" s="1"/>
      <c r="D40" s="1">
        <f>D32*D39</f>
        <v>211.6</v>
      </c>
      <c r="E40" s="1">
        <f>E32*E39</f>
        <v>462.59999999999997</v>
      </c>
      <c r="F40" s="1">
        <f>F32*F39</f>
        <v>1040.24</v>
      </c>
      <c r="G40" s="1"/>
    </row>
    <row r="41" spans="1:7" x14ac:dyDescent="0.25">
      <c r="A41" s="1"/>
      <c r="B41" s="3" t="s">
        <v>50</v>
      </c>
      <c r="C41" s="1"/>
      <c r="D41" s="1">
        <f>D40+E40+F40</f>
        <v>1714.44</v>
      </c>
      <c r="E41" s="1"/>
      <c r="F41" s="1"/>
      <c r="G41" s="1"/>
    </row>
    <row r="42" spans="1:7" ht="30" x14ac:dyDescent="0.25">
      <c r="A42" s="1"/>
      <c r="B42" s="4" t="s">
        <v>51</v>
      </c>
      <c r="C42" s="1"/>
      <c r="D42" s="1">
        <f>D40*100/D41</f>
        <v>12.342222533305335</v>
      </c>
      <c r="E42" s="1">
        <f>E40*100/D41</f>
        <v>26.982571568558829</v>
      </c>
      <c r="F42" s="1">
        <f>F40*100/D41</f>
        <v>60.675205898135836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ht="30" x14ac:dyDescent="0.25">
      <c r="B44" s="4" t="s">
        <v>52</v>
      </c>
      <c r="C44" s="1"/>
      <c r="D44" s="3" t="s">
        <v>53</v>
      </c>
      <c r="E44" s="3" t="s">
        <v>54</v>
      </c>
      <c r="F44" s="3" t="s">
        <v>55</v>
      </c>
      <c r="G44" s="1"/>
    </row>
    <row r="50" ht="15" customHeight="1" x14ac:dyDescent="0.25"/>
    <row r="52" ht="15" customHeight="1" x14ac:dyDescent="0.25"/>
  </sheetData>
  <mergeCells count="10">
    <mergeCell ref="B22:F22"/>
    <mergeCell ref="B11:F11"/>
    <mergeCell ref="B12:F12"/>
    <mergeCell ref="B36:F37"/>
    <mergeCell ref="G36:G37"/>
    <mergeCell ref="B23:F23"/>
    <mergeCell ref="B30:F30"/>
    <mergeCell ref="B31:F31"/>
    <mergeCell ref="B34:F35"/>
    <mergeCell ref="G34:G35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1"/>
  <sheetViews>
    <sheetView workbookViewId="0">
      <selection activeCell="B15" sqref="B15"/>
    </sheetView>
  </sheetViews>
  <sheetFormatPr defaultRowHeight="15" x14ac:dyDescent="0.25"/>
  <cols>
    <col min="1" max="1" width="5.42578125" customWidth="1"/>
    <col min="2" max="2" width="3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1" t="s">
        <v>19</v>
      </c>
      <c r="C2" s="122"/>
      <c r="D2" s="122"/>
      <c r="E2" s="122"/>
      <c r="F2" s="122"/>
      <c r="G2" s="122"/>
    </row>
    <row r="3" spans="1:7" ht="15.75" thickBot="1" x14ac:dyDescent="0.3">
      <c r="A3" s="1"/>
      <c r="B3" s="121" t="s">
        <v>9</v>
      </c>
      <c r="C3" s="122"/>
      <c r="D3" s="122"/>
      <c r="E3" s="122"/>
      <c r="F3" s="122"/>
      <c r="G3" s="122"/>
    </row>
    <row r="4" spans="1:7" ht="16.5" thickBot="1" x14ac:dyDescent="0.3">
      <c r="A4" s="1"/>
      <c r="B4" s="108" t="s">
        <v>85</v>
      </c>
      <c r="C4" s="47">
        <v>150</v>
      </c>
      <c r="D4" s="12">
        <v>5.0999999999999996</v>
      </c>
      <c r="E4" s="12">
        <v>5.1100000000000003</v>
      </c>
      <c r="F4" s="12">
        <v>23.7</v>
      </c>
      <c r="G4" s="12">
        <v>162</v>
      </c>
    </row>
    <row r="5" spans="1:7" ht="17.25" customHeight="1" thickBot="1" x14ac:dyDescent="0.3">
      <c r="A5" s="1"/>
      <c r="B5" s="111" t="s">
        <v>95</v>
      </c>
      <c r="C5" s="72">
        <v>200</v>
      </c>
      <c r="D5" s="12">
        <v>0.2</v>
      </c>
      <c r="E5" s="12">
        <v>0.06</v>
      </c>
      <c r="F5" s="12">
        <v>12.8</v>
      </c>
      <c r="G5" s="24">
        <v>51.2</v>
      </c>
    </row>
    <row r="6" spans="1:7" ht="16.5" thickBot="1" x14ac:dyDescent="0.3">
      <c r="A6" s="1"/>
      <c r="B6" s="54" t="s">
        <v>112</v>
      </c>
      <c r="C6" s="73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7" ht="16.5" thickBot="1" x14ac:dyDescent="0.3">
      <c r="A7" s="26"/>
      <c r="B7" s="54"/>
      <c r="C7" s="73"/>
      <c r="D7" s="28"/>
      <c r="E7" s="28"/>
      <c r="F7" s="28"/>
      <c r="G7" s="29"/>
    </row>
    <row r="8" spans="1:7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7" x14ac:dyDescent="0.25">
      <c r="A10" s="1"/>
      <c r="B10" s="121" t="s">
        <v>62</v>
      </c>
      <c r="C10" s="131"/>
      <c r="D10" s="131"/>
      <c r="E10" s="131"/>
      <c r="F10" s="132"/>
      <c r="G10" s="1">
        <f>G8*65/G32</f>
        <v>18.293501951442042</v>
      </c>
    </row>
    <row r="11" spans="1:7" x14ac:dyDescent="0.25">
      <c r="A11" s="1"/>
      <c r="B11" s="121" t="s">
        <v>63</v>
      </c>
      <c r="C11" s="131"/>
      <c r="D11" s="131"/>
      <c r="E11" s="131"/>
      <c r="F11" s="132"/>
      <c r="G11" s="1">
        <f>G8*75/G32</f>
        <v>21.10788686704851</v>
      </c>
    </row>
    <row r="12" spans="1:7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7" ht="16.5" thickBot="1" x14ac:dyDescent="0.3">
      <c r="A13" s="1"/>
      <c r="B13" s="104" t="s">
        <v>145</v>
      </c>
      <c r="C13" s="74">
        <v>50</v>
      </c>
      <c r="D13" s="12">
        <v>6.6</v>
      </c>
      <c r="E13" s="13">
        <v>11.7</v>
      </c>
      <c r="F13" s="12">
        <v>1.2</v>
      </c>
      <c r="G13" s="12">
        <v>136.5</v>
      </c>
    </row>
    <row r="14" spans="1:7" ht="32.25" thickBot="1" x14ac:dyDescent="0.3">
      <c r="A14" s="1"/>
      <c r="B14" s="104" t="s">
        <v>150</v>
      </c>
      <c r="C14" s="75" t="s">
        <v>146</v>
      </c>
      <c r="D14" s="10">
        <v>10.52</v>
      </c>
      <c r="E14" s="10">
        <v>7.07</v>
      </c>
      <c r="F14" s="10">
        <v>11.95</v>
      </c>
      <c r="G14" s="10">
        <v>153.9</v>
      </c>
    </row>
    <row r="15" spans="1:7" ht="15" customHeight="1" thickBot="1" x14ac:dyDescent="0.3">
      <c r="A15" s="1"/>
      <c r="B15" s="104" t="s">
        <v>97</v>
      </c>
      <c r="C15" s="52">
        <v>75</v>
      </c>
      <c r="D15" s="12">
        <v>16.420000000000002</v>
      </c>
      <c r="E15" s="12">
        <v>8.49</v>
      </c>
      <c r="F15" s="12">
        <v>11.79</v>
      </c>
      <c r="G15" s="24">
        <v>148.5</v>
      </c>
    </row>
    <row r="16" spans="1:7" ht="16.5" thickBot="1" x14ac:dyDescent="0.3">
      <c r="A16" s="1"/>
      <c r="B16" s="104" t="s">
        <v>65</v>
      </c>
      <c r="C16" s="52">
        <v>200</v>
      </c>
      <c r="D16" s="12">
        <v>3.15</v>
      </c>
      <c r="E16" s="12">
        <v>4.95</v>
      </c>
      <c r="F16" s="24">
        <v>20.100000000000001</v>
      </c>
      <c r="G16" s="24">
        <v>138</v>
      </c>
    </row>
    <row r="17" spans="1:7" ht="16.5" thickBot="1" x14ac:dyDescent="0.3">
      <c r="A17" s="1"/>
      <c r="B17" s="104" t="s">
        <v>86</v>
      </c>
      <c r="C17" s="76">
        <v>200</v>
      </c>
      <c r="D17" s="17">
        <v>0.09</v>
      </c>
      <c r="E17" s="17">
        <v>0.06</v>
      </c>
      <c r="F17" s="17">
        <v>8.52</v>
      </c>
      <c r="G17" s="17">
        <v>35.020000000000003</v>
      </c>
    </row>
    <row r="18" spans="1:7" ht="16.5" thickBot="1" x14ac:dyDescent="0.3">
      <c r="A18" s="1"/>
      <c r="B18" s="54" t="s">
        <v>59</v>
      </c>
      <c r="C18" s="66">
        <v>30</v>
      </c>
      <c r="D18" s="39">
        <v>1.98</v>
      </c>
      <c r="E18" s="39">
        <v>0.36</v>
      </c>
      <c r="F18" s="39">
        <v>10.26</v>
      </c>
      <c r="G18" s="39">
        <v>54.3</v>
      </c>
    </row>
    <row r="19" spans="1:7" ht="15.75" x14ac:dyDescent="0.25">
      <c r="A19" s="26"/>
      <c r="B19" s="54" t="s">
        <v>68</v>
      </c>
      <c r="C19" s="45">
        <v>30</v>
      </c>
      <c r="D19" s="21">
        <v>2.2799999999999998</v>
      </c>
      <c r="E19" s="21">
        <v>0.27</v>
      </c>
      <c r="F19" s="21">
        <v>14.01</v>
      </c>
      <c r="G19" s="21">
        <v>69.3</v>
      </c>
    </row>
    <row r="20" spans="1:7" ht="15.75" x14ac:dyDescent="0.25">
      <c r="A20" s="26"/>
      <c r="B20" s="54" t="s">
        <v>10</v>
      </c>
      <c r="C20" s="45"/>
      <c r="D20" s="21">
        <f>SUM(D13:D19)</f>
        <v>41.04</v>
      </c>
      <c r="E20" s="21">
        <f>SUM(E13:E19)</f>
        <v>32.900000000000006</v>
      </c>
      <c r="F20" s="21">
        <f>SUM(F13:F19)</f>
        <v>77.83</v>
      </c>
      <c r="G20" s="21">
        <f>SUM(G13:G19)</f>
        <v>735.51999999999987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E19/D19</f>
        <v>0.11842105263157897</v>
      </c>
      <c r="F21" s="1">
        <f>F19/D19</f>
        <v>6.1447368421052637</v>
      </c>
      <c r="G21" s="1"/>
    </row>
    <row r="22" spans="1:7" x14ac:dyDescent="0.25">
      <c r="A22" s="1"/>
      <c r="B22" s="121" t="s">
        <v>62</v>
      </c>
      <c r="C22" s="131"/>
      <c r="D22" s="131"/>
      <c r="E22" s="131"/>
      <c r="F22" s="132"/>
      <c r="G22" s="1">
        <f>G20*65/G32</f>
        <v>30.290942267727708</v>
      </c>
    </row>
    <row r="23" spans="1:7" x14ac:dyDescent="0.25">
      <c r="A23" s="1"/>
      <c r="B23" s="121" t="s">
        <v>66</v>
      </c>
      <c r="C23" s="131"/>
      <c r="D23" s="131"/>
      <c r="E23" s="131"/>
      <c r="F23" s="132"/>
      <c r="G23" s="1">
        <f>G20*75/G32</f>
        <v>34.951087231993512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108" t="s">
        <v>109</v>
      </c>
      <c r="C25" s="70">
        <v>60</v>
      </c>
      <c r="D25" s="25">
        <v>2.66</v>
      </c>
      <c r="E25" s="25">
        <v>3.32</v>
      </c>
      <c r="F25" s="25">
        <v>40.5</v>
      </c>
      <c r="G25" s="25">
        <v>207.6</v>
      </c>
    </row>
    <row r="26" spans="1:7" ht="15.75" x14ac:dyDescent="0.25">
      <c r="A26" s="1"/>
      <c r="B26" s="54" t="s">
        <v>74</v>
      </c>
      <c r="C26" s="47">
        <v>200</v>
      </c>
      <c r="D26" s="30">
        <v>6</v>
      </c>
      <c r="E26" s="30">
        <v>5</v>
      </c>
      <c r="F26" s="30">
        <v>8</v>
      </c>
      <c r="G26" s="30">
        <v>101</v>
      </c>
    </row>
    <row r="27" spans="1:7" ht="15.75" x14ac:dyDescent="0.25">
      <c r="A27" s="1"/>
      <c r="B27" s="54" t="s">
        <v>118</v>
      </c>
      <c r="C27" s="47">
        <v>200</v>
      </c>
      <c r="D27" s="23">
        <v>0.8</v>
      </c>
      <c r="E27" s="23">
        <v>0.8</v>
      </c>
      <c r="F27" s="23">
        <v>19.600000000000001</v>
      </c>
      <c r="G27" s="23">
        <v>90</v>
      </c>
    </row>
    <row r="28" spans="1:7" x14ac:dyDescent="0.25">
      <c r="A28" s="1"/>
      <c r="B28" s="3" t="s">
        <v>10</v>
      </c>
      <c r="C28" s="1"/>
      <c r="D28" s="1">
        <f>SUM(D25:D27)</f>
        <v>9.4600000000000009</v>
      </c>
      <c r="E28" s="1">
        <f>SUM(E25:E27)</f>
        <v>9.120000000000001</v>
      </c>
      <c r="F28" s="1">
        <f>SUM(F25:F27)</f>
        <v>68.099999999999994</v>
      </c>
      <c r="G28" s="1">
        <f>SUM(G25:G27)</f>
        <v>398.6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0.96405919661733619</v>
      </c>
      <c r="F29" s="1">
        <f>F28/D28</f>
        <v>7.1987315010570816</v>
      </c>
      <c r="G29" s="1"/>
    </row>
    <row r="30" spans="1:7" x14ac:dyDescent="0.25">
      <c r="A30" s="1"/>
      <c r="B30" s="121" t="s">
        <v>62</v>
      </c>
      <c r="C30" s="131"/>
      <c r="D30" s="131"/>
      <c r="E30" s="131"/>
      <c r="F30" s="132"/>
      <c r="G30" s="1">
        <f>G28*65/G32</f>
        <v>16.415555780830253</v>
      </c>
    </row>
    <row r="31" spans="1:7" x14ac:dyDescent="0.25">
      <c r="A31" s="1"/>
      <c r="B31" s="121" t="s">
        <v>63</v>
      </c>
      <c r="C31" s="131"/>
      <c r="D31" s="131"/>
      <c r="E31" s="131"/>
      <c r="F31" s="132"/>
      <c r="G31" s="1">
        <f>G28*75/G32</f>
        <v>18.941025900957985</v>
      </c>
    </row>
    <row r="32" spans="1:7" x14ac:dyDescent="0.25">
      <c r="A32" s="1"/>
      <c r="B32" s="3" t="s">
        <v>14</v>
      </c>
      <c r="C32" s="1"/>
      <c r="D32" s="1">
        <f>D8+D20+D28</f>
        <v>63.4</v>
      </c>
      <c r="E32" s="1">
        <f>E8+E20+E28</f>
        <v>47.7</v>
      </c>
      <c r="F32" s="1">
        <f>F8+F20+F28</f>
        <v>229.13</v>
      </c>
      <c r="G32" s="1">
        <f>G8+G20+G28</f>
        <v>1578.3199999999997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0.75236593059936918</v>
      </c>
      <c r="F34" s="1">
        <f>F32/D32</f>
        <v>3.61403785488959</v>
      </c>
      <c r="G34" s="1"/>
    </row>
    <row r="35" spans="1:7" x14ac:dyDescent="0.25">
      <c r="A35" s="1"/>
      <c r="B35" s="123" t="s">
        <v>16</v>
      </c>
      <c r="C35" s="124"/>
      <c r="D35" s="124"/>
      <c r="E35" s="124"/>
      <c r="F35" s="125"/>
      <c r="G35" s="129">
        <f>G32*100/2100</f>
        <v>75.158095238095228</v>
      </c>
    </row>
    <row r="36" spans="1:7" x14ac:dyDescent="0.25">
      <c r="A36" s="1"/>
      <c r="B36" s="126"/>
      <c r="C36" s="127"/>
      <c r="D36" s="127"/>
      <c r="E36" s="127"/>
      <c r="F36" s="128"/>
      <c r="G36" s="130"/>
    </row>
    <row r="37" spans="1:7" x14ac:dyDescent="0.25">
      <c r="A37" s="1"/>
      <c r="B37" s="123" t="s">
        <v>15</v>
      </c>
      <c r="C37" s="124"/>
      <c r="D37" s="124"/>
      <c r="E37" s="124"/>
      <c r="F37" s="125"/>
      <c r="G37" s="129">
        <f>G32*100/2300</f>
        <v>68.622608695652161</v>
      </c>
    </row>
    <row r="38" spans="1:7" x14ac:dyDescent="0.25">
      <c r="A38" s="1"/>
      <c r="B38" s="126"/>
      <c r="C38" s="127"/>
      <c r="D38" s="127"/>
      <c r="E38" s="127"/>
      <c r="F38" s="128"/>
      <c r="G38" s="130"/>
    </row>
    <row r="39" spans="1:7" x14ac:dyDescent="0.25">
      <c r="A39" s="1"/>
      <c r="B39" s="3" t="s">
        <v>47</v>
      </c>
      <c r="C39" s="3"/>
      <c r="D39" s="3"/>
      <c r="E39" s="3"/>
      <c r="F39" s="3"/>
      <c r="G39" s="3"/>
    </row>
    <row r="40" spans="1:7" x14ac:dyDescent="0.25">
      <c r="A40" s="1"/>
      <c r="B40" s="3" t="s">
        <v>48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49</v>
      </c>
      <c r="C41" s="1"/>
      <c r="D41" s="1">
        <f>D32*D40</f>
        <v>253.6</v>
      </c>
      <c r="E41" s="1">
        <f>E32*E40</f>
        <v>429.3</v>
      </c>
      <c r="F41" s="1">
        <f>F32*F40</f>
        <v>916.52</v>
      </c>
      <c r="G41" s="1"/>
    </row>
    <row r="42" spans="1:7" x14ac:dyDescent="0.25">
      <c r="A42" s="1"/>
      <c r="B42" s="3" t="s">
        <v>50</v>
      </c>
      <c r="C42" s="1"/>
      <c r="D42" s="1">
        <f>D41+E41+F41</f>
        <v>1599.42</v>
      </c>
      <c r="E42" s="1"/>
      <c r="F42" s="1"/>
      <c r="G42" s="1"/>
    </row>
    <row r="43" spans="1:7" ht="30" x14ac:dyDescent="0.25">
      <c r="A43" s="1"/>
      <c r="B43" s="4" t="s">
        <v>51</v>
      </c>
      <c r="C43" s="1"/>
      <c r="D43" s="1">
        <f>D41*100/D42</f>
        <v>15.855747708544346</v>
      </c>
      <c r="E43" s="1">
        <f>E41*100/D42</f>
        <v>26.840979855197507</v>
      </c>
      <c r="F43" s="1">
        <f>F41*100/D42</f>
        <v>57.30327243625814</v>
      </c>
      <c r="G43" s="1"/>
    </row>
    <row r="44" spans="1:7" ht="30" x14ac:dyDescent="0.25">
      <c r="A44" s="1"/>
      <c r="B44" s="4" t="s">
        <v>52</v>
      </c>
      <c r="C44" s="1"/>
      <c r="D44" s="3" t="s">
        <v>53</v>
      </c>
      <c r="E44" s="3" t="s">
        <v>54</v>
      </c>
      <c r="F44" s="3" t="s">
        <v>55</v>
      </c>
      <c r="G44" s="1"/>
    </row>
    <row r="49" ht="15" customHeight="1" x14ac:dyDescent="0.25"/>
    <row r="51" ht="15" customHeight="1" x14ac:dyDescent="0.25"/>
  </sheetData>
  <mergeCells count="12">
    <mergeCell ref="B22:F22"/>
    <mergeCell ref="B2:G2"/>
    <mergeCell ref="B3:G3"/>
    <mergeCell ref="B10:F10"/>
    <mergeCell ref="B11:F11"/>
    <mergeCell ref="B37:F38"/>
    <mergeCell ref="G37:G38"/>
    <mergeCell ref="B23:F23"/>
    <mergeCell ref="B30:F30"/>
    <mergeCell ref="B31:F31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1"/>
  <sheetViews>
    <sheetView workbookViewId="0">
      <selection activeCell="B17" sqref="B17"/>
    </sheetView>
  </sheetViews>
  <sheetFormatPr defaultRowHeight="15" x14ac:dyDescent="0.25"/>
  <cols>
    <col min="1" max="1" width="3.28515625" customWidth="1"/>
    <col min="2" max="2" width="32.8554687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1" t="s">
        <v>20</v>
      </c>
      <c r="C2" s="122"/>
      <c r="D2" s="122"/>
      <c r="E2" s="122"/>
      <c r="F2" s="122"/>
      <c r="G2" s="122"/>
    </row>
    <row r="3" spans="1:7" x14ac:dyDescent="0.25">
      <c r="A3" s="1"/>
      <c r="B3" s="121" t="s">
        <v>9</v>
      </c>
      <c r="C3" s="131"/>
      <c r="D3" s="131"/>
      <c r="E3" s="131"/>
      <c r="F3" s="131"/>
      <c r="G3" s="131"/>
    </row>
    <row r="4" spans="1:7" ht="16.5" thickBot="1" x14ac:dyDescent="0.3">
      <c r="A4" s="1"/>
      <c r="B4" s="56" t="s">
        <v>78</v>
      </c>
      <c r="C4" s="57" t="s">
        <v>80</v>
      </c>
      <c r="D4" s="11">
        <v>9.5</v>
      </c>
      <c r="E4" s="11">
        <v>15.3</v>
      </c>
      <c r="F4" s="11">
        <v>1.6</v>
      </c>
      <c r="G4" s="22">
        <v>182</v>
      </c>
    </row>
    <row r="5" spans="1:7" ht="19.5" customHeight="1" thickBot="1" x14ac:dyDescent="0.3">
      <c r="A5" s="1"/>
      <c r="B5" s="108" t="s">
        <v>70</v>
      </c>
      <c r="C5" s="77">
        <v>200</v>
      </c>
      <c r="D5" s="11">
        <v>1.4</v>
      </c>
      <c r="E5" s="11">
        <v>1</v>
      </c>
      <c r="F5" s="11">
        <v>15</v>
      </c>
      <c r="G5" s="22">
        <v>78</v>
      </c>
    </row>
    <row r="6" spans="1:7" ht="15.75" x14ac:dyDescent="0.25">
      <c r="A6" s="1"/>
      <c r="B6" s="104" t="s">
        <v>59</v>
      </c>
      <c r="C6" s="45">
        <v>30</v>
      </c>
      <c r="D6" s="23">
        <v>1.98</v>
      </c>
      <c r="E6" s="23">
        <v>0.36</v>
      </c>
      <c r="F6" s="23">
        <v>10.26</v>
      </c>
      <c r="G6" s="23">
        <v>54.3</v>
      </c>
    </row>
    <row r="7" spans="1:7" ht="16.5" thickBot="1" x14ac:dyDescent="0.3">
      <c r="A7" s="1"/>
      <c r="B7" s="48" t="s">
        <v>71</v>
      </c>
      <c r="C7" s="49">
        <v>40</v>
      </c>
      <c r="D7" s="10">
        <v>5.72</v>
      </c>
      <c r="E7" s="10">
        <v>7.92</v>
      </c>
      <c r="F7" s="10">
        <v>9.7200000000000006</v>
      </c>
      <c r="G7" s="10">
        <v>132.80000000000001</v>
      </c>
    </row>
    <row r="8" spans="1:7" x14ac:dyDescent="0.25">
      <c r="A8" s="1"/>
      <c r="B8" s="3" t="s">
        <v>10</v>
      </c>
      <c r="C8" s="1"/>
      <c r="D8" s="1">
        <f>SUM(D4:D7)</f>
        <v>18.600000000000001</v>
      </c>
      <c r="E8" s="1">
        <f>SUM(E4:E7)</f>
        <v>24.58</v>
      </c>
      <c r="F8" s="1">
        <f>SUM(F4:F7)</f>
        <v>36.58</v>
      </c>
      <c r="G8" s="1">
        <f>SUM(G4:G7)</f>
        <v>447.1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1.3215053763440858</v>
      </c>
      <c r="F9" s="1">
        <f>F8/D8</f>
        <v>1.9666666666666663</v>
      </c>
      <c r="G9" s="1"/>
    </row>
    <row r="10" spans="1:7" x14ac:dyDescent="0.25">
      <c r="A10" s="1"/>
      <c r="B10" s="121" t="s">
        <v>62</v>
      </c>
      <c r="C10" s="131"/>
      <c r="D10" s="131"/>
      <c r="E10" s="131"/>
      <c r="F10" s="132"/>
      <c r="G10" s="1">
        <f>G8*65/G32</f>
        <v>17.574047869574159</v>
      </c>
    </row>
    <row r="11" spans="1:7" x14ac:dyDescent="0.25">
      <c r="A11" s="1"/>
      <c r="B11" s="121" t="s">
        <v>63</v>
      </c>
      <c r="C11" s="131"/>
      <c r="D11" s="131"/>
      <c r="E11" s="131"/>
      <c r="F11" s="132"/>
      <c r="G11" s="1">
        <f>G8*75/G32</f>
        <v>20.277747541816336</v>
      </c>
    </row>
    <row r="12" spans="1:7" x14ac:dyDescent="0.25">
      <c r="A12" s="1"/>
      <c r="B12" s="5" t="s">
        <v>12</v>
      </c>
      <c r="C12" s="6"/>
      <c r="D12" s="6"/>
      <c r="E12" s="6"/>
      <c r="F12" s="6"/>
      <c r="G12" s="6"/>
    </row>
    <row r="13" spans="1:7" ht="16.5" thickBot="1" x14ac:dyDescent="0.3">
      <c r="A13" s="1"/>
      <c r="B13" s="104" t="s">
        <v>127</v>
      </c>
      <c r="C13" s="47">
        <v>50</v>
      </c>
      <c r="D13" s="11">
        <v>3.81</v>
      </c>
      <c r="E13" s="11">
        <v>9.4</v>
      </c>
      <c r="F13" s="11">
        <v>0.98</v>
      </c>
      <c r="G13" s="11">
        <v>103.8</v>
      </c>
    </row>
    <row r="14" spans="1:7" ht="16.5" thickBot="1" x14ac:dyDescent="0.3">
      <c r="A14" s="1"/>
      <c r="B14" s="106" t="s">
        <v>148</v>
      </c>
      <c r="C14" s="47" t="s">
        <v>146</v>
      </c>
      <c r="D14" s="12">
        <v>10.65</v>
      </c>
      <c r="E14" s="12">
        <v>7.32</v>
      </c>
      <c r="F14" s="12">
        <v>9.34</v>
      </c>
      <c r="G14" s="12">
        <v>148.80000000000001</v>
      </c>
    </row>
    <row r="15" spans="1:7" ht="16.5" thickBot="1" x14ac:dyDescent="0.3">
      <c r="A15" s="1"/>
      <c r="B15" s="105" t="s">
        <v>137</v>
      </c>
      <c r="C15" s="47">
        <v>75</v>
      </c>
      <c r="D15" s="43">
        <v>15.1</v>
      </c>
      <c r="E15" s="43">
        <v>17.7</v>
      </c>
      <c r="F15" s="43">
        <v>14.1</v>
      </c>
      <c r="G15" s="43">
        <v>274</v>
      </c>
    </row>
    <row r="16" spans="1:7" ht="16.5" thickBot="1" x14ac:dyDescent="0.3">
      <c r="A16" s="1"/>
      <c r="B16" s="105" t="s">
        <v>122</v>
      </c>
      <c r="C16" s="47">
        <v>150</v>
      </c>
      <c r="D16" s="24">
        <v>2.85</v>
      </c>
      <c r="E16" s="12">
        <v>4.3499999999999996</v>
      </c>
      <c r="F16" s="12">
        <v>22.35</v>
      </c>
      <c r="G16" s="12">
        <v>139.5</v>
      </c>
    </row>
    <row r="17" spans="1:7" ht="16.5" thickBot="1" x14ac:dyDescent="0.3">
      <c r="A17" s="1"/>
      <c r="B17" s="67" t="s">
        <v>84</v>
      </c>
      <c r="C17" s="47">
        <v>200</v>
      </c>
      <c r="D17" s="10">
        <v>0.16</v>
      </c>
      <c r="E17" s="10">
        <v>0.14000000000000001</v>
      </c>
      <c r="F17" s="10">
        <v>17.18</v>
      </c>
      <c r="G17" s="10">
        <v>67.36</v>
      </c>
    </row>
    <row r="18" spans="1:7" ht="16.5" thickBot="1" x14ac:dyDescent="0.3">
      <c r="A18" s="1"/>
      <c r="B18" s="53" t="s">
        <v>59</v>
      </c>
      <c r="C18" s="78">
        <v>30</v>
      </c>
      <c r="D18" s="11">
        <v>1.98</v>
      </c>
      <c r="E18" s="11">
        <v>0.36</v>
      </c>
      <c r="F18" s="11">
        <v>10.26</v>
      </c>
      <c r="G18" s="11">
        <v>54.3</v>
      </c>
    </row>
    <row r="19" spans="1:7" ht="16.5" thickBot="1" x14ac:dyDescent="0.3">
      <c r="A19" s="1"/>
      <c r="B19" s="54" t="s">
        <v>68</v>
      </c>
      <c r="C19" s="79">
        <v>30</v>
      </c>
      <c r="D19" s="12">
        <v>2.2799999999999998</v>
      </c>
      <c r="E19" s="12">
        <v>0.27</v>
      </c>
      <c r="F19" s="12">
        <v>14.01</v>
      </c>
      <c r="G19" s="12">
        <v>69.3</v>
      </c>
    </row>
    <row r="20" spans="1:7" x14ac:dyDescent="0.25">
      <c r="A20" s="1"/>
      <c r="B20" s="3" t="s">
        <v>10</v>
      </c>
      <c r="C20" s="1"/>
      <c r="D20" s="1">
        <f>SUM(D13:D19)</f>
        <v>36.83</v>
      </c>
      <c r="E20" s="1">
        <f>SUM(E13:E19)</f>
        <v>39.540000000000006</v>
      </c>
      <c r="F20" s="1">
        <f>SUM(F13:F19)</f>
        <v>88.220000000000013</v>
      </c>
      <c r="G20" s="1">
        <f>SUM(G13:G19)</f>
        <v>857.06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1.0735813195764325</v>
      </c>
      <c r="F21" s="1">
        <f>F20/D20</f>
        <v>2.3953298941080647</v>
      </c>
      <c r="G21" s="1"/>
    </row>
    <row r="22" spans="1:7" x14ac:dyDescent="0.25">
      <c r="A22" s="1"/>
      <c r="B22" s="121" t="s">
        <v>64</v>
      </c>
      <c r="C22" s="131"/>
      <c r="D22" s="131"/>
      <c r="E22" s="131"/>
      <c r="F22" s="132"/>
      <c r="G22" s="1">
        <f>G20*65/G32</f>
        <v>33.688243048752462</v>
      </c>
    </row>
    <row r="23" spans="1:7" x14ac:dyDescent="0.25">
      <c r="A23" s="1"/>
      <c r="B23" s="121" t="s">
        <v>63</v>
      </c>
      <c r="C23" s="131"/>
      <c r="D23" s="131"/>
      <c r="E23" s="131"/>
      <c r="F23" s="132"/>
      <c r="G23" s="1">
        <f>G20*75/G32</f>
        <v>38.871049671637458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108" t="s">
        <v>98</v>
      </c>
      <c r="C25" s="70" t="s">
        <v>94</v>
      </c>
      <c r="D25" s="97">
        <v>6.31</v>
      </c>
      <c r="E25" s="97">
        <v>4.95</v>
      </c>
      <c r="F25" s="97">
        <v>33.369999999999997</v>
      </c>
      <c r="G25" s="97">
        <v>199.5</v>
      </c>
    </row>
    <row r="26" spans="1:7" ht="16.5" thickBot="1" x14ac:dyDescent="0.3">
      <c r="A26" s="1"/>
      <c r="B26" s="80" t="s">
        <v>75</v>
      </c>
      <c r="C26" s="75">
        <v>200</v>
      </c>
      <c r="D26" s="31">
        <v>0.6</v>
      </c>
      <c r="E26" s="31">
        <v>0.2</v>
      </c>
      <c r="F26" s="31">
        <v>20</v>
      </c>
      <c r="G26" s="31">
        <v>90</v>
      </c>
    </row>
    <row r="27" spans="1:7" ht="16.5" thickBot="1" x14ac:dyDescent="0.3">
      <c r="A27" s="1"/>
      <c r="B27" s="80" t="s">
        <v>120</v>
      </c>
      <c r="C27" s="75">
        <v>150</v>
      </c>
      <c r="D27" s="28">
        <v>1.35</v>
      </c>
      <c r="E27" s="28">
        <v>0.3</v>
      </c>
      <c r="F27" s="28">
        <v>12.15</v>
      </c>
      <c r="G27" s="28">
        <v>60</v>
      </c>
    </row>
    <row r="28" spans="1:7" x14ac:dyDescent="0.25">
      <c r="A28" s="1"/>
      <c r="B28" s="3" t="s">
        <v>10</v>
      </c>
      <c r="C28" s="1"/>
      <c r="D28" s="1">
        <f>SUM(D25:D27)</f>
        <v>8.26</v>
      </c>
      <c r="E28" s="1">
        <f>SUM(E25:E27)</f>
        <v>5.45</v>
      </c>
      <c r="F28" s="1">
        <f>SUM(F25:F27)</f>
        <v>65.52</v>
      </c>
      <c r="G28" s="1">
        <f>SUM(G25:G27)</f>
        <v>349.5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0.65980629539951574</v>
      </c>
      <c r="F29" s="1">
        <f>F28/D28</f>
        <v>7.9322033898305078</v>
      </c>
      <c r="G29" s="1"/>
    </row>
    <row r="30" spans="1:7" x14ac:dyDescent="0.25">
      <c r="A30" s="1"/>
      <c r="B30" s="121" t="s">
        <v>62</v>
      </c>
      <c r="C30" s="131"/>
      <c r="D30" s="131"/>
      <c r="E30" s="131"/>
      <c r="F30" s="132"/>
      <c r="G30" s="1">
        <f>G28*65/G32</f>
        <v>13.73770908167338</v>
      </c>
    </row>
    <row r="31" spans="1:7" x14ac:dyDescent="0.25">
      <c r="A31" s="1"/>
      <c r="B31" s="121" t="s">
        <v>63</v>
      </c>
      <c r="C31" s="131"/>
      <c r="D31" s="131"/>
      <c r="E31" s="131"/>
      <c r="F31" s="132"/>
      <c r="G31" s="1">
        <f>G28*75/G32</f>
        <v>15.851202786546208</v>
      </c>
    </row>
    <row r="32" spans="1:7" x14ac:dyDescent="0.25">
      <c r="A32" s="1"/>
      <c r="B32" s="3" t="s">
        <v>14</v>
      </c>
      <c r="C32" s="1"/>
      <c r="D32" s="1">
        <f>D8+D20+D28</f>
        <v>63.69</v>
      </c>
      <c r="E32" s="1">
        <f>E8+E20+E28</f>
        <v>69.570000000000007</v>
      </c>
      <c r="F32" s="1">
        <f>F8+F20+F28</f>
        <v>190.32</v>
      </c>
      <c r="G32" s="1">
        <f>G8+G20+G28</f>
        <v>1653.6599999999999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1.0923221855864345</v>
      </c>
      <c r="F34" s="1">
        <f>F32/D32</f>
        <v>2.9882242110221386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23" t="s">
        <v>16</v>
      </c>
      <c r="C36" s="124"/>
      <c r="D36" s="124"/>
      <c r="E36" s="124"/>
      <c r="F36" s="125"/>
      <c r="G36" s="129">
        <f>G32*100/2100</f>
        <v>78.745714285714286</v>
      </c>
    </row>
    <row r="37" spans="1:7" x14ac:dyDescent="0.25">
      <c r="A37" s="1"/>
      <c r="B37" s="126"/>
      <c r="C37" s="127"/>
      <c r="D37" s="127"/>
      <c r="E37" s="127"/>
      <c r="F37" s="128"/>
      <c r="G37" s="130"/>
    </row>
    <row r="38" spans="1:7" x14ac:dyDescent="0.25">
      <c r="A38" s="1"/>
      <c r="B38" s="123" t="s">
        <v>15</v>
      </c>
      <c r="C38" s="124"/>
      <c r="D38" s="124"/>
      <c r="E38" s="124"/>
      <c r="F38" s="125"/>
      <c r="G38" s="129">
        <f>G32*100/2300</f>
        <v>71.89826086956522</v>
      </c>
    </row>
    <row r="39" spans="1:7" x14ac:dyDescent="0.25">
      <c r="A39" s="1"/>
      <c r="B39" s="126"/>
      <c r="C39" s="127"/>
      <c r="D39" s="127"/>
      <c r="E39" s="127"/>
      <c r="F39" s="128"/>
      <c r="G39" s="130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47</v>
      </c>
      <c r="C41" s="3"/>
      <c r="D41" s="3"/>
      <c r="E41" s="3"/>
      <c r="F41" s="3"/>
      <c r="G41" s="3"/>
    </row>
    <row r="42" spans="1:7" x14ac:dyDescent="0.25">
      <c r="A42" s="1"/>
      <c r="B42" s="3" t="s">
        <v>48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49</v>
      </c>
      <c r="C43" s="1"/>
      <c r="D43" s="1">
        <f>D32*D42</f>
        <v>254.76</v>
      </c>
      <c r="E43" s="1">
        <f>E32*E42</f>
        <v>626.13000000000011</v>
      </c>
      <c r="F43" s="1">
        <f>F32*F42</f>
        <v>761.28</v>
      </c>
      <c r="G43" s="1"/>
    </row>
    <row r="44" spans="1:7" x14ac:dyDescent="0.25">
      <c r="B44" s="3" t="s">
        <v>50</v>
      </c>
      <c r="C44" s="1"/>
      <c r="D44" s="1">
        <f>D43+E43+F43</f>
        <v>1642.17</v>
      </c>
      <c r="E44" s="1"/>
      <c r="F44" s="1"/>
      <c r="G44" s="1"/>
    </row>
    <row r="45" spans="1:7" ht="30" x14ac:dyDescent="0.25">
      <c r="B45" s="4" t="s">
        <v>51</v>
      </c>
      <c r="C45" s="1"/>
      <c r="D45" s="1">
        <f>D43*100/D44</f>
        <v>15.513619174628692</v>
      </c>
      <c r="E45" s="1">
        <f>E43*100/D44</f>
        <v>38.128208407168572</v>
      </c>
      <c r="F45" s="1">
        <f>F43*100/D44</f>
        <v>46.358172418202741</v>
      </c>
      <c r="G45" s="1"/>
    </row>
    <row r="46" spans="1:7" ht="30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  <row r="49" ht="15" customHeight="1" x14ac:dyDescent="0.25"/>
    <row r="51" ht="15" customHeight="1" x14ac:dyDescent="0.25"/>
  </sheetData>
  <mergeCells count="12">
    <mergeCell ref="B22:F22"/>
    <mergeCell ref="B2:G2"/>
    <mergeCell ref="B3:G3"/>
    <mergeCell ref="B10:F10"/>
    <mergeCell ref="B11:F11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6"/>
  <sheetViews>
    <sheetView topLeftCell="A4" workbookViewId="0">
      <selection activeCell="B26" sqref="B26"/>
    </sheetView>
  </sheetViews>
  <sheetFormatPr defaultRowHeight="15" x14ac:dyDescent="0.25"/>
  <cols>
    <col min="1" max="1" width="4.7109375" customWidth="1"/>
    <col min="2" max="2" width="34.28515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1" t="s">
        <v>21</v>
      </c>
      <c r="C2" s="122"/>
      <c r="D2" s="122"/>
      <c r="E2" s="122"/>
      <c r="F2" s="122"/>
      <c r="G2" s="122"/>
    </row>
    <row r="3" spans="1:7" x14ac:dyDescent="0.25">
      <c r="A3" s="1"/>
      <c r="B3" s="121" t="s">
        <v>9</v>
      </c>
      <c r="C3" s="122"/>
      <c r="D3" s="122"/>
      <c r="E3" s="122"/>
      <c r="F3" s="122"/>
      <c r="G3" s="122"/>
    </row>
    <row r="4" spans="1:7" ht="16.5" customHeight="1" x14ac:dyDescent="0.25">
      <c r="A4" s="1"/>
      <c r="B4" s="105" t="s">
        <v>140</v>
      </c>
      <c r="C4" s="81" t="s">
        <v>58</v>
      </c>
      <c r="D4" s="95">
        <v>13.3</v>
      </c>
      <c r="E4" s="95">
        <v>23.3</v>
      </c>
      <c r="F4" s="95">
        <v>28.9</v>
      </c>
      <c r="G4" s="95">
        <v>379</v>
      </c>
    </row>
    <row r="5" spans="1:7" ht="16.5" thickBot="1" x14ac:dyDescent="0.3">
      <c r="A5" s="1"/>
      <c r="B5" s="104" t="s">
        <v>113</v>
      </c>
      <c r="C5" s="82">
        <v>200</v>
      </c>
      <c r="D5" s="32">
        <v>0.2</v>
      </c>
      <c r="E5" s="32">
        <v>0.06</v>
      </c>
      <c r="F5" s="32">
        <v>15</v>
      </c>
      <c r="G5" s="32">
        <v>56</v>
      </c>
    </row>
    <row r="6" spans="1:7" ht="18" customHeight="1" thickBot="1" x14ac:dyDescent="0.3">
      <c r="A6" s="1"/>
      <c r="B6" s="105" t="s">
        <v>59</v>
      </c>
      <c r="C6" s="47">
        <v>30</v>
      </c>
      <c r="D6" s="15">
        <v>1.98</v>
      </c>
      <c r="E6" s="15">
        <v>0.36</v>
      </c>
      <c r="F6" s="15">
        <v>10.26</v>
      </c>
      <c r="G6" s="15">
        <v>54.3</v>
      </c>
    </row>
    <row r="7" spans="1:7" ht="16.5" thickBot="1" x14ac:dyDescent="0.3">
      <c r="A7" s="1"/>
      <c r="B7" s="104" t="s">
        <v>79</v>
      </c>
      <c r="C7" s="77">
        <v>45</v>
      </c>
      <c r="D7" s="27">
        <v>5.8</v>
      </c>
      <c r="E7" s="27">
        <v>7.5</v>
      </c>
      <c r="F7" s="27">
        <v>7.2</v>
      </c>
      <c r="G7" s="27">
        <v>119.7</v>
      </c>
    </row>
    <row r="8" spans="1:7" x14ac:dyDescent="0.25">
      <c r="A8" s="1"/>
      <c r="B8" s="3" t="s">
        <v>10</v>
      </c>
      <c r="C8" s="1"/>
      <c r="D8" s="1">
        <f>SUM(D4:D7)</f>
        <v>21.28</v>
      </c>
      <c r="E8" s="1">
        <f>SUM(E4:E7)</f>
        <v>31.22</v>
      </c>
      <c r="F8" s="1">
        <f>SUM(F4:F7)</f>
        <v>61.36</v>
      </c>
      <c r="G8" s="1">
        <f>SUM(G4:G7)</f>
        <v>609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1.4671052631578947</v>
      </c>
      <c r="F9" s="1">
        <f>F8/D8</f>
        <v>2.8834586466165413</v>
      </c>
      <c r="G9" s="1"/>
    </row>
    <row r="10" spans="1:7" x14ac:dyDescent="0.25">
      <c r="A10" s="1"/>
      <c r="B10" s="121" t="s">
        <v>62</v>
      </c>
      <c r="C10" s="131"/>
      <c r="D10" s="131"/>
      <c r="E10" s="131"/>
      <c r="F10" s="132"/>
      <c r="G10" s="1">
        <f>G8*65/G32</f>
        <v>23.904418558307217</v>
      </c>
    </row>
    <row r="11" spans="1:7" x14ac:dyDescent="0.25">
      <c r="A11" s="1"/>
      <c r="B11" s="121" t="s">
        <v>63</v>
      </c>
      <c r="C11" s="131"/>
      <c r="D11" s="131"/>
      <c r="E11" s="131"/>
      <c r="F11" s="132"/>
      <c r="G11" s="1">
        <f>G8*75/G32</f>
        <v>27.582021413431402</v>
      </c>
    </row>
    <row r="12" spans="1:7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7" ht="32.25" thickBot="1" x14ac:dyDescent="0.3">
      <c r="A13" s="1"/>
      <c r="B13" s="104" t="s">
        <v>125</v>
      </c>
      <c r="C13" s="47">
        <v>60</v>
      </c>
      <c r="D13" s="12">
        <v>2.8</v>
      </c>
      <c r="E13" s="12">
        <v>0</v>
      </c>
      <c r="F13" s="12">
        <v>1.3</v>
      </c>
      <c r="G13" s="12">
        <v>16</v>
      </c>
    </row>
    <row r="14" spans="1:7" ht="27" customHeight="1" thickBot="1" x14ac:dyDescent="0.3">
      <c r="A14" s="1"/>
      <c r="B14" s="105" t="s">
        <v>96</v>
      </c>
      <c r="C14" s="75" t="s">
        <v>60</v>
      </c>
      <c r="D14" s="12">
        <v>2</v>
      </c>
      <c r="E14" s="12">
        <v>5.75</v>
      </c>
      <c r="F14" s="12">
        <v>11.75</v>
      </c>
      <c r="G14" s="13">
        <v>107.5</v>
      </c>
    </row>
    <row r="15" spans="1:7" ht="16.5" thickBot="1" x14ac:dyDescent="0.3">
      <c r="A15" s="1"/>
      <c r="B15" s="108" t="s">
        <v>135</v>
      </c>
      <c r="C15" s="79" t="s">
        <v>136</v>
      </c>
      <c r="D15" s="40">
        <v>11.75</v>
      </c>
      <c r="E15" s="41">
        <v>16.98</v>
      </c>
      <c r="F15" s="40">
        <v>1.9</v>
      </c>
      <c r="G15" s="40">
        <v>209.47</v>
      </c>
    </row>
    <row r="16" spans="1:7" ht="18" customHeight="1" thickBot="1" x14ac:dyDescent="0.3">
      <c r="A16" s="1"/>
      <c r="B16" s="105" t="s">
        <v>67</v>
      </c>
      <c r="C16" s="65">
        <v>150</v>
      </c>
      <c r="D16" s="11">
        <v>5.0999999999999996</v>
      </c>
      <c r="E16" s="13">
        <v>4.3499999999999996</v>
      </c>
      <c r="F16" s="11">
        <v>30.3</v>
      </c>
      <c r="G16" s="11">
        <v>180</v>
      </c>
    </row>
    <row r="17" spans="1:7" ht="32.25" thickBot="1" x14ac:dyDescent="0.3">
      <c r="A17" s="1"/>
      <c r="B17" s="104" t="s">
        <v>110</v>
      </c>
      <c r="C17" s="73">
        <v>200</v>
      </c>
      <c r="D17" s="12">
        <v>0.6</v>
      </c>
      <c r="E17" s="12"/>
      <c r="F17" s="12">
        <v>16.399999999999999</v>
      </c>
      <c r="G17" s="12">
        <v>68</v>
      </c>
    </row>
    <row r="18" spans="1:7" ht="16.5" thickBot="1" x14ac:dyDescent="0.3">
      <c r="A18" s="1"/>
      <c r="B18" s="84" t="s">
        <v>59</v>
      </c>
      <c r="C18" s="73">
        <v>30</v>
      </c>
      <c r="D18" s="10">
        <v>1.98</v>
      </c>
      <c r="E18" s="10">
        <v>0.36</v>
      </c>
      <c r="F18" s="10">
        <v>10.26</v>
      </c>
      <c r="G18" s="10">
        <v>54.3</v>
      </c>
    </row>
    <row r="19" spans="1:7" ht="16.5" thickBot="1" x14ac:dyDescent="0.3">
      <c r="A19" s="1"/>
      <c r="B19" s="54" t="s">
        <v>68</v>
      </c>
      <c r="C19" s="85">
        <v>40</v>
      </c>
      <c r="D19" s="10">
        <v>3.04</v>
      </c>
      <c r="E19" s="10">
        <v>0.36</v>
      </c>
      <c r="F19" s="10">
        <v>18.68</v>
      </c>
      <c r="G19" s="10">
        <v>92.4</v>
      </c>
    </row>
    <row r="20" spans="1:7" x14ac:dyDescent="0.25">
      <c r="A20" s="1"/>
      <c r="B20" s="3" t="s">
        <v>10</v>
      </c>
      <c r="C20" s="1"/>
      <c r="D20" s="1">
        <f>SUM(D13:D19)</f>
        <v>27.27</v>
      </c>
      <c r="E20" s="1">
        <f>SUM(E13:E19)</f>
        <v>27.799999999999997</v>
      </c>
      <c r="F20" s="1">
        <f>SUM(F13:F19)</f>
        <v>90.59</v>
      </c>
      <c r="G20" s="1">
        <f>SUM(G13:G19)</f>
        <v>727.67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1.0194352768610193</v>
      </c>
      <c r="F21" s="1">
        <f>F20/D20</f>
        <v>3.321965529886322</v>
      </c>
      <c r="G21" s="1"/>
    </row>
    <row r="22" spans="1:7" x14ac:dyDescent="0.25">
      <c r="A22" s="1"/>
      <c r="B22" s="121" t="s">
        <v>62</v>
      </c>
      <c r="C22" s="131"/>
      <c r="D22" s="131"/>
      <c r="E22" s="131"/>
      <c r="F22" s="132"/>
      <c r="G22" s="1">
        <f>G20*65/G32</f>
        <v>28.562443764077848</v>
      </c>
    </row>
    <row r="23" spans="1:7" x14ac:dyDescent="0.25">
      <c r="A23" s="1"/>
      <c r="B23" s="121" t="s">
        <v>63</v>
      </c>
      <c r="C23" s="131"/>
      <c r="D23" s="131"/>
      <c r="E23" s="131"/>
      <c r="F23" s="132"/>
      <c r="G23" s="1">
        <f>G20*75/G32</f>
        <v>32.95666588162829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31.5" x14ac:dyDescent="0.25">
      <c r="A25" s="1"/>
      <c r="B25" s="104" t="s">
        <v>151</v>
      </c>
      <c r="C25" s="70">
        <v>50</v>
      </c>
      <c r="D25" s="98">
        <v>4.6500000000000004</v>
      </c>
      <c r="E25" s="98">
        <v>6</v>
      </c>
      <c r="F25" s="98">
        <v>13.55</v>
      </c>
      <c r="G25" s="98">
        <v>127</v>
      </c>
    </row>
    <row r="26" spans="1:7" ht="15.75" x14ac:dyDescent="0.25">
      <c r="A26" s="1"/>
      <c r="B26" s="54" t="s">
        <v>83</v>
      </c>
      <c r="C26" s="55">
        <v>200</v>
      </c>
      <c r="D26" s="36">
        <v>4.2</v>
      </c>
      <c r="E26" s="37">
        <v>4</v>
      </c>
      <c r="F26" s="37">
        <v>18</v>
      </c>
      <c r="G26" s="36">
        <v>124.8</v>
      </c>
    </row>
    <row r="27" spans="1:7" ht="16.5" thickBot="1" x14ac:dyDescent="0.3">
      <c r="A27" s="1"/>
      <c r="B27" s="54" t="s">
        <v>118</v>
      </c>
      <c r="C27" s="55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7" x14ac:dyDescent="0.25">
      <c r="A28" s="1"/>
      <c r="B28" s="3" t="s">
        <v>10</v>
      </c>
      <c r="C28" s="1"/>
      <c r="D28" s="1">
        <f>SUM(D25:D27)</f>
        <v>9.4500000000000011</v>
      </c>
      <c r="E28" s="1">
        <f>SUM(E25:E27)</f>
        <v>10.6</v>
      </c>
      <c r="F28" s="1">
        <f>SUM(F25:F27)</f>
        <v>46.25</v>
      </c>
      <c r="G28" s="1">
        <f>SUM(G25:G27)</f>
        <v>319.3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1.1216931216931216</v>
      </c>
      <c r="F29" s="1">
        <f>F28/D28</f>
        <v>4.894179894179894</v>
      </c>
      <c r="G29" s="1"/>
    </row>
    <row r="30" spans="1:7" x14ac:dyDescent="0.25">
      <c r="A30" s="1"/>
      <c r="B30" s="121" t="s">
        <v>62</v>
      </c>
      <c r="C30" s="131"/>
      <c r="D30" s="131"/>
      <c r="E30" s="131"/>
      <c r="F30" s="132"/>
      <c r="G30" s="1">
        <f>G28*65/G32</f>
        <v>12.533137677614933</v>
      </c>
    </row>
    <row r="31" spans="1:7" x14ac:dyDescent="0.25">
      <c r="A31" s="1"/>
      <c r="B31" s="121" t="s">
        <v>63</v>
      </c>
      <c r="C31" s="131"/>
      <c r="D31" s="131"/>
      <c r="E31" s="131"/>
      <c r="F31" s="132"/>
      <c r="G31" s="1">
        <f>G28*75/G32</f>
        <v>14.461312704940307</v>
      </c>
    </row>
    <row r="32" spans="1:7" x14ac:dyDescent="0.25">
      <c r="A32" s="1"/>
      <c r="B32" s="3" t="s">
        <v>14</v>
      </c>
      <c r="C32" s="1"/>
      <c r="D32" s="1">
        <f>D8+D20+D28</f>
        <v>58</v>
      </c>
      <c r="E32" s="1">
        <f>E8+E20+E28</f>
        <v>69.61999999999999</v>
      </c>
      <c r="F32" s="1">
        <f>F8+F20+F28</f>
        <v>198.2</v>
      </c>
      <c r="G32" s="1">
        <f>G8+G20+G28</f>
        <v>1655.97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1.2003448275862068</v>
      </c>
      <c r="F34" s="1">
        <f>F32/D32</f>
        <v>3.4172413793103447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23" t="s">
        <v>16</v>
      </c>
      <c r="C36" s="124"/>
      <c r="D36" s="124"/>
      <c r="E36" s="124"/>
      <c r="F36" s="125"/>
      <c r="G36" s="129">
        <f>G32*100/2100</f>
        <v>78.855714285714285</v>
      </c>
    </row>
    <row r="37" spans="1:7" x14ac:dyDescent="0.25">
      <c r="A37" s="1"/>
      <c r="B37" s="126"/>
      <c r="C37" s="127"/>
      <c r="D37" s="127"/>
      <c r="E37" s="127"/>
      <c r="F37" s="128"/>
      <c r="G37" s="130"/>
    </row>
    <row r="38" spans="1:7" x14ac:dyDescent="0.25">
      <c r="A38" s="1"/>
      <c r="B38" s="123" t="s">
        <v>15</v>
      </c>
      <c r="C38" s="124"/>
      <c r="D38" s="124"/>
      <c r="E38" s="124"/>
      <c r="F38" s="125"/>
      <c r="G38" s="129">
        <f>G32*100/2300</f>
        <v>71.998695652173907</v>
      </c>
    </row>
    <row r="39" spans="1:7" x14ac:dyDescent="0.25">
      <c r="A39" s="1"/>
      <c r="B39" s="126"/>
      <c r="C39" s="127"/>
      <c r="D39" s="127"/>
      <c r="E39" s="127"/>
      <c r="F39" s="128"/>
      <c r="G39" s="130"/>
    </row>
    <row r="40" spans="1:7" x14ac:dyDescent="0.25">
      <c r="B40" s="3" t="s">
        <v>47</v>
      </c>
      <c r="C40" s="3"/>
      <c r="D40" s="3"/>
      <c r="E40" s="3"/>
      <c r="F40" s="3"/>
      <c r="G40" s="3"/>
    </row>
    <row r="41" spans="1:7" x14ac:dyDescent="0.25"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B42" s="3" t="s">
        <v>49</v>
      </c>
      <c r="C42" s="1"/>
      <c r="D42" s="1">
        <f>D32*D41</f>
        <v>232</v>
      </c>
      <c r="E42" s="1">
        <f>E32*E41</f>
        <v>626.57999999999993</v>
      </c>
      <c r="F42" s="1">
        <f>F32*F41</f>
        <v>792.8</v>
      </c>
      <c r="G42" s="1"/>
    </row>
    <row r="43" spans="1:7" x14ac:dyDescent="0.25">
      <c r="B43" s="3" t="s">
        <v>50</v>
      </c>
      <c r="C43" s="1"/>
      <c r="D43" s="1">
        <f>D42+E42+F42</f>
        <v>1651.3799999999999</v>
      </c>
      <c r="E43" s="1"/>
      <c r="F43" s="1"/>
      <c r="G43" s="1"/>
    </row>
    <row r="44" spans="1:7" ht="15" customHeight="1" x14ac:dyDescent="0.25">
      <c r="B44" s="4" t="s">
        <v>51</v>
      </c>
      <c r="C44" s="1"/>
      <c r="D44" s="1">
        <f>D42*100/D43</f>
        <v>14.048856108224637</v>
      </c>
      <c r="E44" s="1">
        <f>E42*100/D43</f>
        <v>37.942811466773243</v>
      </c>
      <c r="F44" s="1">
        <f>F42*100/D43</f>
        <v>48.008332425002124</v>
      </c>
      <c r="G44" s="1"/>
    </row>
    <row r="45" spans="1:7" ht="30" x14ac:dyDescent="0.25"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  <row r="46" spans="1:7" ht="15" customHeight="1" x14ac:dyDescent="0.25"/>
  </sheetData>
  <mergeCells count="12">
    <mergeCell ref="B22:F22"/>
    <mergeCell ref="B2:G2"/>
    <mergeCell ref="B3:G3"/>
    <mergeCell ref="B10:F10"/>
    <mergeCell ref="B11:F11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48"/>
  <sheetViews>
    <sheetView workbookViewId="0">
      <selection activeCell="C19" sqref="C19"/>
    </sheetView>
  </sheetViews>
  <sheetFormatPr defaultRowHeight="15" x14ac:dyDescent="0.25"/>
  <cols>
    <col min="1" max="1" width="5.42578125" customWidth="1"/>
    <col min="2" max="2" width="34.28515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1" t="s">
        <v>22</v>
      </c>
      <c r="C2" s="122"/>
      <c r="D2" s="122"/>
      <c r="E2" s="122"/>
      <c r="F2" s="122"/>
      <c r="G2" s="122"/>
    </row>
    <row r="3" spans="1:7" ht="15.75" thickBot="1" x14ac:dyDescent="0.3">
      <c r="A3" s="1"/>
      <c r="B3" s="121" t="s">
        <v>9</v>
      </c>
      <c r="C3" s="122"/>
      <c r="D3" s="122"/>
      <c r="E3" s="122"/>
      <c r="F3" s="122"/>
      <c r="G3" s="122"/>
    </row>
    <row r="4" spans="1:7" ht="17.25" customHeight="1" thickBot="1" x14ac:dyDescent="0.3">
      <c r="A4" s="1"/>
      <c r="B4" s="104" t="s">
        <v>100</v>
      </c>
      <c r="C4" s="47" t="s">
        <v>57</v>
      </c>
      <c r="D4" s="12">
        <v>16.27</v>
      </c>
      <c r="E4" s="12">
        <v>12.04</v>
      </c>
      <c r="F4" s="12">
        <v>22.33</v>
      </c>
      <c r="G4" s="12">
        <v>131.30000000000001</v>
      </c>
    </row>
    <row r="5" spans="1:7" ht="16.5" customHeight="1" thickBot="1" x14ac:dyDescent="0.3">
      <c r="A5" s="1"/>
      <c r="B5" s="108" t="s">
        <v>76</v>
      </c>
      <c r="C5" s="52">
        <v>200</v>
      </c>
      <c r="D5" s="11">
        <v>3.6</v>
      </c>
      <c r="E5" s="11">
        <v>2.8</v>
      </c>
      <c r="F5" s="11">
        <v>17.600000000000001</v>
      </c>
      <c r="G5" s="22">
        <v>196</v>
      </c>
    </row>
    <row r="6" spans="1:7" ht="16.5" thickBot="1" x14ac:dyDescent="0.3">
      <c r="A6" s="26"/>
      <c r="B6" s="54" t="s">
        <v>112</v>
      </c>
      <c r="C6" s="73">
        <v>50</v>
      </c>
      <c r="D6" s="10">
        <v>7.6</v>
      </c>
      <c r="E6" s="10">
        <v>0.51</v>
      </c>
      <c r="F6" s="10">
        <v>46.7</v>
      </c>
      <c r="G6" s="10">
        <v>231</v>
      </c>
    </row>
    <row r="7" spans="1:7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7" x14ac:dyDescent="0.25">
      <c r="A9" s="1"/>
      <c r="B9" s="121" t="s">
        <v>62</v>
      </c>
      <c r="C9" s="131"/>
      <c r="D9" s="131"/>
      <c r="E9" s="131"/>
      <c r="F9" s="132"/>
      <c r="G9" s="1">
        <f>G7*65/G31</f>
        <v>21.041416618831427</v>
      </c>
    </row>
    <row r="10" spans="1:7" x14ac:dyDescent="0.25">
      <c r="A10" s="1"/>
      <c r="B10" s="121" t="s">
        <v>66</v>
      </c>
      <c r="C10" s="131"/>
      <c r="D10" s="131"/>
      <c r="E10" s="131"/>
      <c r="F10" s="132"/>
      <c r="G10" s="1">
        <f>G7*75/G31</f>
        <v>24.278557637113185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16.5" thickBot="1" x14ac:dyDescent="0.3">
      <c r="A12" s="1"/>
      <c r="B12" s="104" t="s">
        <v>152</v>
      </c>
      <c r="C12" s="47">
        <v>60</v>
      </c>
      <c r="D12" s="12">
        <v>3.84</v>
      </c>
      <c r="E12" s="12">
        <v>10.08</v>
      </c>
      <c r="F12" s="12">
        <v>1.68</v>
      </c>
      <c r="G12" s="12">
        <v>112.8</v>
      </c>
    </row>
    <row r="13" spans="1:7" ht="19.5" customHeight="1" thickBot="1" x14ac:dyDescent="0.3">
      <c r="A13" s="1"/>
      <c r="B13" s="106" t="s">
        <v>148</v>
      </c>
      <c r="C13" s="47" t="s">
        <v>146</v>
      </c>
      <c r="D13" s="12">
        <v>10.65</v>
      </c>
      <c r="E13" s="12">
        <v>7.32</v>
      </c>
      <c r="F13" s="12">
        <v>9.34</v>
      </c>
      <c r="G13" s="12">
        <v>148.80000000000001</v>
      </c>
    </row>
    <row r="14" spans="1:7" ht="16.5" thickBot="1" x14ac:dyDescent="0.3">
      <c r="A14" s="1"/>
      <c r="B14" s="108" t="s">
        <v>138</v>
      </c>
      <c r="C14" s="86">
        <v>75</v>
      </c>
      <c r="D14" s="11">
        <v>14.84</v>
      </c>
      <c r="E14" s="11">
        <v>10.119999999999999</v>
      </c>
      <c r="F14" s="11">
        <v>10.119999999999999</v>
      </c>
      <c r="G14" s="11">
        <v>192.11</v>
      </c>
    </row>
    <row r="15" spans="1:7" ht="16.5" thickBot="1" x14ac:dyDescent="0.3">
      <c r="A15" s="1"/>
      <c r="B15" s="105" t="s">
        <v>65</v>
      </c>
      <c r="C15" s="47">
        <v>150</v>
      </c>
      <c r="D15" s="12">
        <v>3.15</v>
      </c>
      <c r="E15" s="12">
        <v>4.95</v>
      </c>
      <c r="F15" s="24">
        <v>20.100000000000001</v>
      </c>
      <c r="G15" s="24">
        <v>138</v>
      </c>
    </row>
    <row r="16" spans="1:7" ht="31.5" x14ac:dyDescent="0.25">
      <c r="A16" s="1"/>
      <c r="B16" s="104" t="s">
        <v>111</v>
      </c>
      <c r="C16" s="55">
        <v>200</v>
      </c>
      <c r="D16" s="101">
        <v>0.1</v>
      </c>
      <c r="E16" s="101"/>
      <c r="F16" s="101">
        <v>7.6</v>
      </c>
      <c r="G16" s="102">
        <v>31</v>
      </c>
    </row>
    <row r="17" spans="1:7" ht="16.5" thickBot="1" x14ac:dyDescent="0.3">
      <c r="A17" s="1"/>
      <c r="B17" s="54" t="s">
        <v>59</v>
      </c>
      <c r="C17" s="52">
        <v>30</v>
      </c>
      <c r="D17" s="10">
        <v>1.98</v>
      </c>
      <c r="E17" s="10">
        <v>0.36</v>
      </c>
      <c r="F17" s="10">
        <v>10.26</v>
      </c>
      <c r="G17" s="10">
        <v>54.3</v>
      </c>
    </row>
    <row r="18" spans="1:7" ht="15.75" x14ac:dyDescent="0.25">
      <c r="A18" s="1"/>
      <c r="B18" s="53" t="s">
        <v>68</v>
      </c>
      <c r="C18" s="55">
        <v>30</v>
      </c>
      <c r="D18" s="120">
        <v>3.04</v>
      </c>
      <c r="E18" s="120">
        <v>0.36</v>
      </c>
      <c r="F18" s="120">
        <v>18.68</v>
      </c>
      <c r="G18" s="120">
        <v>92.4</v>
      </c>
    </row>
    <row r="19" spans="1:7" x14ac:dyDescent="0.25">
      <c r="A19" s="1"/>
      <c r="B19" s="3" t="s">
        <v>10</v>
      </c>
      <c r="C19" s="1"/>
      <c r="D19" s="1">
        <f>SUM(D12:D18)</f>
        <v>37.599999999999994</v>
      </c>
      <c r="E19" s="1">
        <f>SUM(E12:E18)</f>
        <v>33.19</v>
      </c>
      <c r="F19" s="1">
        <f>SUM(F12:F18)</f>
        <v>77.78</v>
      </c>
      <c r="G19" s="1">
        <f>SUM(G12:G18)</f>
        <v>769.41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0.88271276595744685</v>
      </c>
      <c r="F20" s="1">
        <f>F19/D19</f>
        <v>2.0686170212765962</v>
      </c>
      <c r="G20" s="1"/>
    </row>
    <row r="21" spans="1:7" x14ac:dyDescent="0.25">
      <c r="A21" s="1"/>
      <c r="B21" s="121" t="s">
        <v>62</v>
      </c>
      <c r="C21" s="131"/>
      <c r="D21" s="131"/>
      <c r="E21" s="131"/>
      <c r="F21" s="132"/>
      <c r="G21" s="1">
        <f>G19*65/G31</f>
        <v>28.997808276365912</v>
      </c>
    </row>
    <row r="22" spans="1:7" x14ac:dyDescent="0.25">
      <c r="A22" s="1"/>
      <c r="B22" s="121" t="s">
        <v>63</v>
      </c>
      <c r="C22" s="131"/>
      <c r="D22" s="131"/>
      <c r="E22" s="131"/>
      <c r="F22" s="132"/>
      <c r="G22" s="1">
        <f>G19*75/G31</f>
        <v>33.459009549652976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104" t="s">
        <v>114</v>
      </c>
      <c r="C24" s="70">
        <v>100</v>
      </c>
      <c r="D24" s="33">
        <v>9.1999999999999993</v>
      </c>
      <c r="E24" s="33">
        <v>14.87</v>
      </c>
      <c r="F24" s="33">
        <v>33.6</v>
      </c>
      <c r="G24" s="33">
        <v>305.76</v>
      </c>
    </row>
    <row r="25" spans="1:7" ht="16.5" thickBot="1" x14ac:dyDescent="0.3">
      <c r="A25" s="1"/>
      <c r="B25" s="80" t="s">
        <v>95</v>
      </c>
      <c r="C25" s="87">
        <v>200</v>
      </c>
      <c r="D25" s="11">
        <v>0.2</v>
      </c>
      <c r="E25" s="11">
        <v>0.06</v>
      </c>
      <c r="F25" s="11">
        <v>12.8</v>
      </c>
      <c r="G25" s="11">
        <v>51.2</v>
      </c>
    </row>
    <row r="26" spans="1:7" ht="15.75" x14ac:dyDescent="0.25">
      <c r="A26" s="1"/>
      <c r="B26" s="80" t="s">
        <v>120</v>
      </c>
      <c r="C26" s="87">
        <v>100</v>
      </c>
      <c r="D26" s="33">
        <v>0.9</v>
      </c>
      <c r="E26" s="33">
        <v>0.2</v>
      </c>
      <c r="F26" s="33">
        <v>8.1</v>
      </c>
      <c r="G26" s="34">
        <v>40</v>
      </c>
    </row>
    <row r="27" spans="1:7" x14ac:dyDescent="0.25">
      <c r="A27" s="1"/>
      <c r="B27" s="3" t="s">
        <v>10</v>
      </c>
      <c r="C27" s="1"/>
      <c r="D27" s="1">
        <f>SUM(D24:D26)</f>
        <v>10.299999999999999</v>
      </c>
      <c r="E27" s="1">
        <f>SUM(E24:E26)</f>
        <v>15.129999999999999</v>
      </c>
      <c r="F27" s="1">
        <f>SUM(F24:F26)</f>
        <v>54.500000000000007</v>
      </c>
      <c r="G27" s="1">
        <f>SUM(G24:G26)</f>
        <v>396.96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1.4689320388349516</v>
      </c>
      <c r="F28" s="1">
        <f>F27/D27</f>
        <v>5.2912621359223317</v>
      </c>
      <c r="G28" s="1"/>
    </row>
    <row r="29" spans="1:7" x14ac:dyDescent="0.25">
      <c r="A29" s="1"/>
      <c r="B29" s="121" t="s">
        <v>62</v>
      </c>
      <c r="C29" s="131"/>
      <c r="D29" s="131"/>
      <c r="E29" s="131"/>
      <c r="F29" s="132"/>
      <c r="G29" s="1">
        <f>G27*65/G31</f>
        <v>14.960775104802655</v>
      </c>
    </row>
    <row r="30" spans="1:7" x14ac:dyDescent="0.25">
      <c r="A30" s="1"/>
      <c r="B30" s="121" t="s">
        <v>63</v>
      </c>
      <c r="C30" s="131"/>
      <c r="D30" s="131"/>
      <c r="E30" s="131"/>
      <c r="F30" s="132"/>
      <c r="G30" s="1">
        <f>G27*75/G31</f>
        <v>17.262432813233836</v>
      </c>
    </row>
    <row r="31" spans="1:7" x14ac:dyDescent="0.25">
      <c r="A31" s="1"/>
      <c r="B31" s="3" t="s">
        <v>14</v>
      </c>
      <c r="C31" s="1"/>
      <c r="D31" s="1">
        <f>D7+D19+D27</f>
        <v>75.36999999999999</v>
      </c>
      <c r="E31" s="1">
        <f>E7+E19+E27</f>
        <v>63.67</v>
      </c>
      <c r="F31" s="1">
        <f>F7+F19+F27</f>
        <v>218.91</v>
      </c>
      <c r="G31" s="1">
        <f>G7+G19+G27</f>
        <v>1724.67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0.8447658219450711</v>
      </c>
      <c r="F33" s="1">
        <f>F31/D31</f>
        <v>2.9044712750431207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23" t="s">
        <v>16</v>
      </c>
      <c r="C35" s="124"/>
      <c r="D35" s="124"/>
      <c r="E35" s="124"/>
      <c r="F35" s="125"/>
      <c r="G35" s="129">
        <f>G31*100/2100</f>
        <v>82.127142857142857</v>
      </c>
    </row>
    <row r="36" spans="1:7" x14ac:dyDescent="0.25">
      <c r="A36" s="1"/>
      <c r="B36" s="126"/>
      <c r="C36" s="127"/>
      <c r="D36" s="127"/>
      <c r="E36" s="127"/>
      <c r="F36" s="128"/>
      <c r="G36" s="130"/>
    </row>
    <row r="37" spans="1:7" x14ac:dyDescent="0.25">
      <c r="A37" s="1"/>
      <c r="B37" s="123" t="s">
        <v>15</v>
      </c>
      <c r="C37" s="124"/>
      <c r="D37" s="124"/>
      <c r="E37" s="124"/>
      <c r="F37" s="125"/>
      <c r="G37" s="129">
        <f>G31*100/2300</f>
        <v>74.985652173913039</v>
      </c>
    </row>
    <row r="38" spans="1:7" x14ac:dyDescent="0.25">
      <c r="A38" s="1"/>
      <c r="B38" s="126"/>
      <c r="C38" s="127"/>
      <c r="D38" s="127"/>
      <c r="E38" s="127"/>
      <c r="F38" s="128"/>
      <c r="G38" s="130"/>
    </row>
    <row r="39" spans="1:7" x14ac:dyDescent="0.25">
      <c r="A39" s="1"/>
      <c r="B39" s="3" t="s">
        <v>47</v>
      </c>
      <c r="C39" s="3"/>
      <c r="D39" s="3"/>
      <c r="E39" s="3"/>
      <c r="F39" s="3"/>
      <c r="G39" s="3"/>
    </row>
    <row r="40" spans="1:7" x14ac:dyDescent="0.25">
      <c r="A40" s="1"/>
      <c r="B40" s="3" t="s">
        <v>48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A41" s="1"/>
      <c r="B41" s="3" t="s">
        <v>49</v>
      </c>
      <c r="C41" s="1"/>
      <c r="D41" s="1">
        <f>D31*D40</f>
        <v>301.47999999999996</v>
      </c>
      <c r="E41" s="1">
        <f>E31*E40</f>
        <v>573.03</v>
      </c>
      <c r="F41" s="1">
        <f>F31*F40</f>
        <v>875.64</v>
      </c>
      <c r="G41" s="1"/>
    </row>
    <row r="42" spans="1:7" x14ac:dyDescent="0.25">
      <c r="A42" s="1"/>
      <c r="B42" s="3" t="s">
        <v>50</v>
      </c>
      <c r="C42" s="1"/>
      <c r="D42" s="1">
        <f>D41+E41+F41</f>
        <v>1750.15</v>
      </c>
      <c r="E42" s="1"/>
      <c r="F42" s="1"/>
      <c r="G42" s="1"/>
    </row>
    <row r="43" spans="1:7" ht="30" x14ac:dyDescent="0.25">
      <c r="B43" s="4" t="s">
        <v>51</v>
      </c>
      <c r="C43" s="1"/>
      <c r="D43" s="1">
        <f>D41*100/D42</f>
        <v>17.225952061251888</v>
      </c>
      <c r="E43" s="1">
        <f>E41*100/D42</f>
        <v>32.741764991572147</v>
      </c>
      <c r="F43" s="1">
        <f>F41*100/D42</f>
        <v>50.03228294717595</v>
      </c>
      <c r="G43" s="1"/>
    </row>
    <row r="44" spans="1:7" ht="30" x14ac:dyDescent="0.25">
      <c r="B44" s="4" t="s">
        <v>52</v>
      </c>
      <c r="C44" s="1"/>
      <c r="D44" s="3" t="s">
        <v>53</v>
      </c>
      <c r="E44" s="3" t="s">
        <v>54</v>
      </c>
      <c r="F44" s="3" t="s">
        <v>55</v>
      </c>
      <c r="G44" s="1"/>
    </row>
    <row r="46" spans="1:7" ht="15" customHeight="1" x14ac:dyDescent="0.25"/>
    <row r="48" spans="1:7" ht="15" customHeight="1" x14ac:dyDescent="0.25"/>
  </sheetData>
  <mergeCells count="12">
    <mergeCell ref="B21:F21"/>
    <mergeCell ref="B2:G2"/>
    <mergeCell ref="B3:G3"/>
    <mergeCell ref="B9:F9"/>
    <mergeCell ref="B10:F10"/>
    <mergeCell ref="B37:F38"/>
    <mergeCell ref="G37:G38"/>
    <mergeCell ref="B22:F22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8"/>
  <sheetViews>
    <sheetView workbookViewId="0">
      <selection activeCell="C15" sqref="C15"/>
    </sheetView>
  </sheetViews>
  <sheetFormatPr defaultRowHeight="15" x14ac:dyDescent="0.25"/>
  <cols>
    <col min="1" max="1" width="5.28515625" customWidth="1"/>
    <col min="2" max="2" width="34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1" t="s">
        <v>23</v>
      </c>
      <c r="C2" s="122"/>
      <c r="D2" s="122"/>
      <c r="E2" s="122"/>
      <c r="F2" s="122"/>
      <c r="G2" s="122"/>
    </row>
    <row r="3" spans="1:7" ht="15.75" thickBot="1" x14ac:dyDescent="0.3">
      <c r="A3" s="1"/>
      <c r="B3" s="121" t="s">
        <v>9</v>
      </c>
      <c r="C3" s="122"/>
      <c r="D3" s="122"/>
      <c r="E3" s="122"/>
      <c r="F3" s="122"/>
      <c r="G3" s="122"/>
    </row>
    <row r="4" spans="1:7" ht="15" customHeight="1" thickBot="1" x14ac:dyDescent="0.3">
      <c r="A4" s="20"/>
      <c r="B4" s="112" t="s">
        <v>131</v>
      </c>
      <c r="C4" s="88">
        <v>100</v>
      </c>
      <c r="D4" s="12">
        <v>5.34</v>
      </c>
      <c r="E4" s="12">
        <v>6.65</v>
      </c>
      <c r="F4" s="12">
        <v>19.66</v>
      </c>
      <c r="G4" s="12">
        <v>159.44999999999999</v>
      </c>
    </row>
    <row r="5" spans="1:7" ht="15.75" customHeight="1" thickBot="1" x14ac:dyDescent="0.3">
      <c r="A5" s="1"/>
      <c r="B5" s="112" t="s">
        <v>90</v>
      </c>
      <c r="C5" s="88">
        <v>200</v>
      </c>
      <c r="D5" s="12">
        <v>0.23</v>
      </c>
      <c r="E5" s="12">
        <v>0.05</v>
      </c>
      <c r="F5" s="12">
        <v>11.45</v>
      </c>
      <c r="G5" s="24">
        <v>46.66</v>
      </c>
    </row>
    <row r="6" spans="1:7" ht="16.5" thickBot="1" x14ac:dyDescent="0.3">
      <c r="A6" s="1"/>
      <c r="B6" s="105" t="s">
        <v>101</v>
      </c>
      <c r="C6" s="89">
        <v>50</v>
      </c>
      <c r="D6" s="10">
        <v>3.03</v>
      </c>
      <c r="E6" s="10">
        <v>5.38</v>
      </c>
      <c r="F6" s="10">
        <v>17.2</v>
      </c>
      <c r="G6" s="10">
        <v>244</v>
      </c>
    </row>
    <row r="7" spans="1:7" x14ac:dyDescent="0.25">
      <c r="A7" s="1"/>
      <c r="B7" s="3" t="s">
        <v>10</v>
      </c>
      <c r="C7" s="1"/>
      <c r="D7" s="1">
        <f>SUM(D4:D6)</f>
        <v>8.6</v>
      </c>
      <c r="E7" s="1">
        <f>SUM(E4:E6)</f>
        <v>12.08</v>
      </c>
      <c r="F7" s="1">
        <f>SUM(F4:F6)</f>
        <v>48.31</v>
      </c>
      <c r="G7" s="1">
        <f>SUM(G4:G6)</f>
        <v>450.11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1.4046511627906977</v>
      </c>
      <c r="F8" s="1">
        <f>F7/D7</f>
        <v>5.6174418604651164</v>
      </c>
      <c r="G8" s="1"/>
    </row>
    <row r="9" spans="1:7" x14ac:dyDescent="0.25">
      <c r="A9" s="1"/>
      <c r="B9" s="121" t="s">
        <v>62</v>
      </c>
      <c r="C9" s="131"/>
      <c r="D9" s="131"/>
      <c r="E9" s="131"/>
      <c r="F9" s="132"/>
      <c r="G9" s="1">
        <f>G7*65/G31</f>
        <v>16.479094969612657</v>
      </c>
    </row>
    <row r="10" spans="1:7" x14ac:dyDescent="0.25">
      <c r="A10" s="1"/>
      <c r="B10" s="121" t="s">
        <v>63</v>
      </c>
      <c r="C10" s="131"/>
      <c r="D10" s="131"/>
      <c r="E10" s="131"/>
      <c r="F10" s="132"/>
      <c r="G10" s="1">
        <f>G7*75/G31</f>
        <v>19.014340349553063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16.5" thickBot="1" x14ac:dyDescent="0.3">
      <c r="A12" s="1"/>
      <c r="B12" s="105" t="s">
        <v>128</v>
      </c>
      <c r="C12" s="47">
        <v>100</v>
      </c>
      <c r="D12" s="12">
        <v>1.8</v>
      </c>
      <c r="E12" s="12">
        <v>5.0999999999999996</v>
      </c>
      <c r="F12" s="12">
        <v>9.5</v>
      </c>
      <c r="G12" s="12">
        <v>89.7</v>
      </c>
    </row>
    <row r="13" spans="1:7" ht="32.25" thickBot="1" x14ac:dyDescent="0.3">
      <c r="A13" s="1"/>
      <c r="B13" s="117" t="s">
        <v>72</v>
      </c>
      <c r="C13" s="118" t="s">
        <v>61</v>
      </c>
      <c r="D13" s="119">
        <v>22.5</v>
      </c>
      <c r="E13" s="119">
        <v>3</v>
      </c>
      <c r="F13" s="119">
        <v>1</v>
      </c>
      <c r="G13" s="119">
        <v>121</v>
      </c>
    </row>
    <row r="14" spans="1:7" ht="16.5" thickBot="1" x14ac:dyDescent="0.3">
      <c r="A14" s="1"/>
      <c r="B14" s="105" t="s">
        <v>102</v>
      </c>
      <c r="C14" s="51">
        <v>50</v>
      </c>
      <c r="D14" s="11">
        <v>10.35</v>
      </c>
      <c r="E14" s="11">
        <v>31.2</v>
      </c>
      <c r="F14" s="22">
        <v>9.4499999999999993</v>
      </c>
      <c r="G14" s="11">
        <v>360</v>
      </c>
    </row>
    <row r="15" spans="1:7" ht="16.5" thickBot="1" x14ac:dyDescent="0.3">
      <c r="A15" s="1"/>
      <c r="B15" s="54" t="s">
        <v>73</v>
      </c>
      <c r="C15" s="76">
        <v>150</v>
      </c>
      <c r="D15" s="11">
        <v>2.1</v>
      </c>
      <c r="E15" s="11">
        <v>4.05</v>
      </c>
      <c r="F15" s="11">
        <v>22.35</v>
      </c>
      <c r="G15" s="22">
        <v>100</v>
      </c>
    </row>
    <row r="16" spans="1:7" ht="16.5" thickBot="1" x14ac:dyDescent="0.3">
      <c r="A16" s="1"/>
      <c r="B16" s="53" t="s">
        <v>75</v>
      </c>
      <c r="C16" s="76">
        <v>200</v>
      </c>
      <c r="D16" s="11">
        <v>0.6</v>
      </c>
      <c r="E16" s="11">
        <v>0.2</v>
      </c>
      <c r="F16" s="11">
        <v>20</v>
      </c>
      <c r="G16" s="11">
        <v>90</v>
      </c>
    </row>
    <row r="17" spans="1:7" ht="16.5" thickBot="1" x14ac:dyDescent="0.3">
      <c r="A17" s="1"/>
      <c r="B17" s="54" t="s">
        <v>59</v>
      </c>
      <c r="C17" s="45">
        <v>30</v>
      </c>
      <c r="D17" s="11">
        <v>1.98</v>
      </c>
      <c r="E17" s="11">
        <v>0.36</v>
      </c>
      <c r="F17" s="11">
        <v>10.26</v>
      </c>
      <c r="G17" s="11">
        <v>54.3</v>
      </c>
    </row>
    <row r="18" spans="1:7" ht="16.5" thickBot="1" x14ac:dyDescent="0.3">
      <c r="A18" s="1"/>
      <c r="B18" s="53" t="s">
        <v>68</v>
      </c>
      <c r="C18" s="76">
        <v>30</v>
      </c>
      <c r="D18" s="12">
        <v>2.2799999999999998</v>
      </c>
      <c r="E18" s="12">
        <v>0.27</v>
      </c>
      <c r="F18" s="12">
        <v>14.01</v>
      </c>
      <c r="G18" s="12">
        <v>69.3</v>
      </c>
    </row>
    <row r="19" spans="1:7" x14ac:dyDescent="0.25">
      <c r="A19" s="1"/>
      <c r="B19" s="3" t="s">
        <v>10</v>
      </c>
      <c r="C19" s="1"/>
      <c r="D19" s="1">
        <f>SUM(D12:D18)</f>
        <v>41.61</v>
      </c>
      <c r="E19" s="1">
        <f>SUM(E12:E18)</f>
        <v>44.18</v>
      </c>
      <c r="F19" s="1">
        <f>SUM(F12:F18)</f>
        <v>86.570000000000007</v>
      </c>
      <c r="G19" s="1">
        <f>SUM(G12:G18)</f>
        <v>884.3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1.0617639990386927</v>
      </c>
      <c r="F20" s="1">
        <f>F19/D19</f>
        <v>2.0805094929103585</v>
      </c>
      <c r="G20" s="1"/>
    </row>
    <row r="21" spans="1:7" x14ac:dyDescent="0.25">
      <c r="A21" s="1"/>
      <c r="B21" s="121" t="s">
        <v>62</v>
      </c>
      <c r="C21" s="131"/>
      <c r="D21" s="131"/>
      <c r="E21" s="131"/>
      <c r="F21" s="132"/>
      <c r="G21" s="1">
        <f>G19*65/G31</f>
        <v>32.375338654170022</v>
      </c>
    </row>
    <row r="22" spans="1:7" x14ac:dyDescent="0.25">
      <c r="A22" s="1"/>
      <c r="B22" s="121" t="s">
        <v>63</v>
      </c>
      <c r="C22" s="131"/>
      <c r="D22" s="131"/>
      <c r="E22" s="131"/>
      <c r="F22" s="132"/>
      <c r="G22" s="1">
        <f>G19*75/G31</f>
        <v>37.356159985580796</v>
      </c>
    </row>
    <row r="23" spans="1:7" ht="15.75" thickBot="1" x14ac:dyDescent="0.3">
      <c r="A23" s="1"/>
      <c r="B23" s="18" t="s">
        <v>13</v>
      </c>
      <c r="C23" s="19"/>
      <c r="D23" s="19"/>
      <c r="E23" s="19"/>
      <c r="F23" s="19"/>
      <c r="G23" s="19"/>
    </row>
    <row r="24" spans="1:7" ht="16.5" thickBot="1" x14ac:dyDescent="0.3">
      <c r="A24" s="26"/>
      <c r="B24" s="90" t="s">
        <v>103</v>
      </c>
      <c r="C24" s="47" t="s">
        <v>57</v>
      </c>
      <c r="D24" s="35">
        <v>15.8</v>
      </c>
      <c r="E24" s="35">
        <v>10.5</v>
      </c>
      <c r="F24" s="35">
        <v>19</v>
      </c>
      <c r="G24" s="35">
        <v>227.2</v>
      </c>
    </row>
    <row r="25" spans="1:7" ht="16.5" thickBot="1" x14ac:dyDescent="0.3">
      <c r="A25" s="26"/>
      <c r="B25" s="54" t="s">
        <v>83</v>
      </c>
      <c r="C25" s="69">
        <v>200</v>
      </c>
      <c r="D25" s="14">
        <v>4.2</v>
      </c>
      <c r="E25" s="14">
        <v>4</v>
      </c>
      <c r="F25" s="14">
        <v>18</v>
      </c>
      <c r="G25" s="14">
        <v>124.8</v>
      </c>
    </row>
    <row r="26" spans="1:7" ht="15.75" x14ac:dyDescent="0.25">
      <c r="A26" s="1"/>
      <c r="B26" s="54" t="s">
        <v>119</v>
      </c>
      <c r="C26" s="69">
        <v>100</v>
      </c>
      <c r="D26" s="23">
        <v>1.5</v>
      </c>
      <c r="E26" s="23">
        <v>0.1</v>
      </c>
      <c r="F26" s="23">
        <v>21</v>
      </c>
      <c r="G26" s="23">
        <v>89</v>
      </c>
    </row>
    <row r="27" spans="1:7" x14ac:dyDescent="0.25">
      <c r="A27" s="1"/>
      <c r="B27" s="3" t="s">
        <v>10</v>
      </c>
      <c r="C27" s="1"/>
      <c r="D27" s="1">
        <f>SUM(D24:D26)</f>
        <v>21.5</v>
      </c>
      <c r="E27" s="1">
        <f>SUM(E24:E26)</f>
        <v>14.6</v>
      </c>
      <c r="F27" s="1">
        <f>SUM(F24:F26)</f>
        <v>58</v>
      </c>
      <c r="G27" s="1">
        <f>SUM(G24:G26)</f>
        <v>441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0.67906976744186043</v>
      </c>
      <c r="F28" s="1">
        <f>F27/D27</f>
        <v>2.6976744186046511</v>
      </c>
      <c r="G28" s="1"/>
    </row>
    <row r="29" spans="1:7" x14ac:dyDescent="0.25">
      <c r="A29" s="1"/>
      <c r="B29" s="121" t="s">
        <v>62</v>
      </c>
      <c r="C29" s="131"/>
      <c r="D29" s="131"/>
      <c r="E29" s="131"/>
      <c r="F29" s="132"/>
      <c r="G29" s="1">
        <f>G27*65/G31</f>
        <v>16.145566376217324</v>
      </c>
    </row>
    <row r="30" spans="1:7" x14ac:dyDescent="0.25">
      <c r="A30" s="1"/>
      <c r="B30" s="121" t="s">
        <v>63</v>
      </c>
      <c r="C30" s="131"/>
      <c r="D30" s="131"/>
      <c r="E30" s="131"/>
      <c r="F30" s="132"/>
      <c r="G30" s="1">
        <f>G27*75/G31</f>
        <v>18.629499664866145</v>
      </c>
    </row>
    <row r="31" spans="1:7" x14ac:dyDescent="0.25">
      <c r="A31" s="1"/>
      <c r="B31" s="3" t="s">
        <v>14</v>
      </c>
      <c r="C31" s="1"/>
      <c r="D31" s="1">
        <f>D7+D19+D27</f>
        <v>71.710000000000008</v>
      </c>
      <c r="E31" s="1">
        <f>E7+E19+E27</f>
        <v>70.86</v>
      </c>
      <c r="F31" s="1">
        <f>F7+F19+F27</f>
        <v>192.88</v>
      </c>
      <c r="G31" s="1">
        <f>G7+G19+G27</f>
        <v>1775.4099999999999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0.98814670199414301</v>
      </c>
      <c r="F33" s="1">
        <f>F31/D31</f>
        <v>2.6897224933760979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23" t="s">
        <v>16</v>
      </c>
      <c r="C35" s="124"/>
      <c r="D35" s="124"/>
      <c r="E35" s="124"/>
      <c r="F35" s="125"/>
      <c r="G35" s="129">
        <f>G31*100/2100</f>
        <v>84.543333333333337</v>
      </c>
    </row>
    <row r="36" spans="1:7" x14ac:dyDescent="0.25">
      <c r="A36" s="1"/>
      <c r="B36" s="126"/>
      <c r="C36" s="127"/>
      <c r="D36" s="127"/>
      <c r="E36" s="127"/>
      <c r="F36" s="128"/>
      <c r="G36" s="130"/>
    </row>
    <row r="37" spans="1:7" x14ac:dyDescent="0.25">
      <c r="A37" s="1"/>
      <c r="B37" s="123" t="s">
        <v>15</v>
      </c>
      <c r="C37" s="124"/>
      <c r="D37" s="124"/>
      <c r="E37" s="124"/>
      <c r="F37" s="125"/>
      <c r="G37" s="129">
        <f>G31*100/2300</f>
        <v>77.191739130434783</v>
      </c>
    </row>
    <row r="38" spans="1:7" x14ac:dyDescent="0.25">
      <c r="A38" s="1"/>
      <c r="B38" s="126"/>
      <c r="C38" s="127"/>
      <c r="D38" s="127"/>
      <c r="E38" s="127"/>
      <c r="F38" s="128"/>
      <c r="G38" s="130"/>
    </row>
    <row r="39" spans="1:7" x14ac:dyDescent="0.25">
      <c r="B39" s="3" t="s">
        <v>47</v>
      </c>
      <c r="C39" s="3"/>
      <c r="D39" s="3"/>
      <c r="E39" s="3"/>
      <c r="F39" s="3"/>
      <c r="G39" s="3"/>
    </row>
    <row r="40" spans="1:7" x14ac:dyDescent="0.25">
      <c r="B40" s="3" t="s">
        <v>48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49</v>
      </c>
      <c r="C41" s="1"/>
      <c r="D41" s="1">
        <f>D31*D40</f>
        <v>286.84000000000003</v>
      </c>
      <c r="E41" s="1">
        <f>E31*E40</f>
        <v>637.74</v>
      </c>
      <c r="F41" s="1">
        <f>F31*F40</f>
        <v>771.52</v>
      </c>
      <c r="G41" s="1"/>
    </row>
    <row r="42" spans="1:7" x14ac:dyDescent="0.25">
      <c r="B42" s="3" t="s">
        <v>50</v>
      </c>
      <c r="C42" s="1"/>
      <c r="D42" s="1">
        <f>D41+E41+F41</f>
        <v>1696.1</v>
      </c>
      <c r="E42" s="1"/>
      <c r="F42" s="1"/>
      <c r="G42" s="1"/>
    </row>
    <row r="43" spans="1:7" ht="30" x14ac:dyDescent="0.25">
      <c r="B43" s="4" t="s">
        <v>51</v>
      </c>
      <c r="C43" s="1"/>
      <c r="D43" s="1">
        <f>D41*100/D42</f>
        <v>16.911738694652442</v>
      </c>
      <c r="E43" s="1">
        <f>E41*100/D42</f>
        <v>37.600377336241969</v>
      </c>
      <c r="F43" s="1">
        <f>F41*100/D42</f>
        <v>45.487883969105596</v>
      </c>
      <c r="G43" s="1"/>
    </row>
    <row r="44" spans="1:7" ht="30" x14ac:dyDescent="0.25">
      <c r="B44" s="4" t="s">
        <v>52</v>
      </c>
      <c r="C44" s="1"/>
      <c r="D44" s="3" t="s">
        <v>53</v>
      </c>
      <c r="E44" s="3" t="s">
        <v>54</v>
      </c>
      <c r="F44" s="3" t="s">
        <v>55</v>
      </c>
      <c r="G44" s="1"/>
    </row>
    <row r="46" spans="1:7" ht="15" customHeight="1" x14ac:dyDescent="0.25"/>
    <row r="48" spans="1:7" ht="15" customHeight="1" x14ac:dyDescent="0.25"/>
  </sheetData>
  <mergeCells count="12">
    <mergeCell ref="B21:F21"/>
    <mergeCell ref="B2:G2"/>
    <mergeCell ref="B3:G3"/>
    <mergeCell ref="B9:F9"/>
    <mergeCell ref="B10:F10"/>
    <mergeCell ref="B37:F38"/>
    <mergeCell ref="G37:G38"/>
    <mergeCell ref="B22:F22"/>
    <mergeCell ref="B29:F29"/>
    <mergeCell ref="B30:F30"/>
    <mergeCell ref="B35:F36"/>
    <mergeCell ref="G35:G36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51"/>
  <sheetViews>
    <sheetView topLeftCell="A4" workbookViewId="0">
      <selection activeCell="C14" sqref="C14"/>
    </sheetView>
  </sheetViews>
  <sheetFormatPr defaultRowHeight="15" x14ac:dyDescent="0.25"/>
  <cols>
    <col min="1" max="1" width="5.28515625" customWidth="1"/>
    <col min="2" max="2" width="33.28515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121" t="s">
        <v>24</v>
      </c>
      <c r="C2" s="122"/>
      <c r="D2" s="122"/>
      <c r="E2" s="122"/>
      <c r="F2" s="122"/>
      <c r="G2" s="122"/>
    </row>
    <row r="3" spans="1:7" x14ac:dyDescent="0.25">
      <c r="A3" s="1"/>
      <c r="B3" s="121" t="s">
        <v>9</v>
      </c>
      <c r="C3" s="122"/>
      <c r="D3" s="122"/>
      <c r="E3" s="122"/>
      <c r="F3" s="122"/>
      <c r="G3" s="122"/>
    </row>
    <row r="4" spans="1:7" ht="15.75" x14ac:dyDescent="0.25">
      <c r="A4" s="26"/>
      <c r="B4" s="104" t="s">
        <v>104</v>
      </c>
      <c r="C4" s="47" t="s">
        <v>99</v>
      </c>
      <c r="D4" s="97">
        <v>19.25</v>
      </c>
      <c r="E4" s="97">
        <v>4.87</v>
      </c>
      <c r="F4" s="97">
        <v>13.75</v>
      </c>
      <c r="G4" s="97">
        <v>177</v>
      </c>
    </row>
    <row r="5" spans="1:7" ht="16.5" thickBot="1" x14ac:dyDescent="0.3">
      <c r="A5" s="1"/>
      <c r="B5" s="113" t="s">
        <v>123</v>
      </c>
      <c r="C5" s="60">
        <v>150</v>
      </c>
      <c r="D5" s="11">
        <v>3</v>
      </c>
      <c r="E5" s="11">
        <v>3</v>
      </c>
      <c r="F5" s="11">
        <v>14.6</v>
      </c>
      <c r="G5" s="11">
        <v>97</v>
      </c>
    </row>
    <row r="6" spans="1:7" ht="17.25" customHeight="1" thickBot="1" x14ac:dyDescent="0.3">
      <c r="A6" s="1"/>
      <c r="B6" s="104" t="s">
        <v>70</v>
      </c>
      <c r="C6" s="91">
        <v>200</v>
      </c>
      <c r="D6" s="12">
        <v>1.4</v>
      </c>
      <c r="E6" s="12">
        <v>1</v>
      </c>
      <c r="F6" s="12">
        <v>15</v>
      </c>
      <c r="G6" s="12">
        <v>78</v>
      </c>
    </row>
    <row r="7" spans="1:7" ht="16.5" thickBot="1" x14ac:dyDescent="0.3">
      <c r="A7" s="1"/>
      <c r="B7" s="113" t="s">
        <v>59</v>
      </c>
      <c r="C7" s="45">
        <v>30</v>
      </c>
      <c r="D7" s="11">
        <v>1.98</v>
      </c>
      <c r="E7" s="11">
        <v>0.36</v>
      </c>
      <c r="F7" s="11">
        <v>10.26</v>
      </c>
      <c r="G7" s="11">
        <v>54.3</v>
      </c>
    </row>
    <row r="8" spans="1:7" x14ac:dyDescent="0.25">
      <c r="A8" s="1"/>
      <c r="B8" s="114" t="s">
        <v>10</v>
      </c>
      <c r="C8" s="1"/>
      <c r="D8" s="1">
        <f>SUM(D4:D7)</f>
        <v>25.63</v>
      </c>
      <c r="E8" s="1">
        <f>SUM(E4:E7)</f>
        <v>9.23</v>
      </c>
      <c r="F8" s="1">
        <f>SUM(F4:F7)</f>
        <v>53.61</v>
      </c>
      <c r="G8" s="1">
        <f>SUM(G4:G7)</f>
        <v>406.3</v>
      </c>
    </row>
    <row r="9" spans="1:7" x14ac:dyDescent="0.25">
      <c r="A9" s="1"/>
      <c r="B9" s="3" t="s">
        <v>11</v>
      </c>
      <c r="C9" s="1"/>
      <c r="D9" s="1">
        <v>1</v>
      </c>
      <c r="E9" s="1">
        <f>E8/D8</f>
        <v>0.36012485368708547</v>
      </c>
      <c r="F9" s="1">
        <f>F8/D8</f>
        <v>2.091689426453375</v>
      </c>
      <c r="G9" s="1"/>
    </row>
    <row r="10" spans="1:7" x14ac:dyDescent="0.25">
      <c r="A10" s="1"/>
      <c r="B10" s="121" t="s">
        <v>62</v>
      </c>
      <c r="C10" s="131"/>
      <c r="D10" s="131"/>
      <c r="E10" s="131"/>
      <c r="F10" s="132"/>
      <c r="G10" s="1">
        <f>G8*65/G32</f>
        <v>16.210501117140122</v>
      </c>
    </row>
    <row r="11" spans="1:7" x14ac:dyDescent="0.25">
      <c r="A11" s="1"/>
      <c r="B11" s="121" t="s">
        <v>63</v>
      </c>
      <c r="C11" s="131"/>
      <c r="D11" s="131"/>
      <c r="E11" s="131"/>
      <c r="F11" s="132"/>
      <c r="G11" s="1">
        <f>G8*75/G32</f>
        <v>18.704424365930912</v>
      </c>
    </row>
    <row r="12" spans="1:7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7" ht="19.5" customHeight="1" thickBot="1" x14ac:dyDescent="0.3">
      <c r="A13" s="1"/>
      <c r="B13" s="50" t="s">
        <v>129</v>
      </c>
      <c r="C13" s="47">
        <v>60</v>
      </c>
      <c r="D13" s="12">
        <v>1.6</v>
      </c>
      <c r="E13" s="12">
        <v>1.9</v>
      </c>
      <c r="F13" s="12">
        <v>8.4</v>
      </c>
      <c r="G13" s="12">
        <v>132.4</v>
      </c>
    </row>
    <row r="14" spans="1:7" ht="32.25" thickBot="1" x14ac:dyDescent="0.3">
      <c r="A14" s="1"/>
      <c r="B14" s="105" t="s">
        <v>134</v>
      </c>
      <c r="C14" s="47" t="s">
        <v>60</v>
      </c>
      <c r="D14" s="9">
        <v>2.25</v>
      </c>
      <c r="E14" s="9">
        <v>5.75</v>
      </c>
      <c r="F14" s="9">
        <v>7</v>
      </c>
      <c r="G14" s="9">
        <v>90</v>
      </c>
    </row>
    <row r="15" spans="1:7" ht="32.25" thickBot="1" x14ac:dyDescent="0.3">
      <c r="A15" s="1"/>
      <c r="B15" s="104" t="s">
        <v>139</v>
      </c>
      <c r="C15" s="45">
        <v>75</v>
      </c>
      <c r="D15" s="12">
        <v>13.95</v>
      </c>
      <c r="E15" s="12">
        <v>19.350000000000001</v>
      </c>
      <c r="F15" s="12">
        <v>3.75</v>
      </c>
      <c r="G15" s="12">
        <v>276</v>
      </c>
    </row>
    <row r="16" spans="1:7" ht="15.75" x14ac:dyDescent="0.25">
      <c r="A16" s="1"/>
      <c r="B16" s="108" t="s">
        <v>77</v>
      </c>
      <c r="C16" s="69">
        <v>150</v>
      </c>
      <c r="D16" s="99">
        <v>3</v>
      </c>
      <c r="E16" s="99">
        <v>3</v>
      </c>
      <c r="F16" s="99">
        <v>14.6</v>
      </c>
      <c r="G16" s="100">
        <v>97</v>
      </c>
    </row>
    <row r="17" spans="1:7" ht="16.5" thickBot="1" x14ac:dyDescent="0.3">
      <c r="A17" s="1"/>
      <c r="B17" s="83" t="s">
        <v>84</v>
      </c>
      <c r="C17" s="78">
        <v>200</v>
      </c>
      <c r="D17" s="10">
        <v>0.16</v>
      </c>
      <c r="E17" s="10">
        <v>0.14000000000000001</v>
      </c>
      <c r="F17" s="10">
        <v>17.18</v>
      </c>
      <c r="G17" s="10">
        <v>67.36</v>
      </c>
    </row>
    <row r="18" spans="1:7" ht="16.5" thickBot="1" x14ac:dyDescent="0.3">
      <c r="A18" s="1"/>
      <c r="B18" s="84" t="s">
        <v>59</v>
      </c>
      <c r="C18" s="55">
        <v>30</v>
      </c>
      <c r="D18" s="10">
        <v>1.98</v>
      </c>
      <c r="E18" s="10">
        <v>0.36</v>
      </c>
      <c r="F18" s="10">
        <v>10.26</v>
      </c>
      <c r="G18" s="10">
        <v>54.3</v>
      </c>
    </row>
    <row r="19" spans="1:7" ht="16.5" thickBot="1" x14ac:dyDescent="0.3">
      <c r="A19" s="1"/>
      <c r="B19" s="53" t="s">
        <v>116</v>
      </c>
      <c r="C19" s="76">
        <v>30</v>
      </c>
      <c r="D19" s="12">
        <v>2.2799999999999998</v>
      </c>
      <c r="E19" s="12">
        <v>0.27</v>
      </c>
      <c r="F19" s="12">
        <v>14.01</v>
      </c>
      <c r="G19" s="12">
        <v>69.3</v>
      </c>
    </row>
    <row r="20" spans="1:7" x14ac:dyDescent="0.25">
      <c r="A20" s="1"/>
      <c r="B20" s="3" t="s">
        <v>10</v>
      </c>
      <c r="C20" s="1"/>
      <c r="D20" s="1">
        <f>SUM(D13:D19)</f>
        <v>25.220000000000002</v>
      </c>
      <c r="E20" s="1">
        <f>SUM(E13:E19)</f>
        <v>30.77</v>
      </c>
      <c r="F20" s="1">
        <f>SUM(F13:F19)</f>
        <v>75.2</v>
      </c>
      <c r="G20" s="1">
        <f>SUM(G13:G19)</f>
        <v>786.3599999999999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1.2200634417129261</v>
      </c>
      <c r="F21" s="1">
        <f>F20/D20</f>
        <v>2.981760507533703</v>
      </c>
      <c r="G21" s="1"/>
    </row>
    <row r="22" spans="1:7" x14ac:dyDescent="0.25">
      <c r="A22" s="1"/>
      <c r="B22" s="121" t="s">
        <v>62</v>
      </c>
      <c r="C22" s="131"/>
      <c r="D22" s="131"/>
      <c r="E22" s="131"/>
      <c r="F22" s="132"/>
      <c r="G22" s="1">
        <f>G20*65/G32</f>
        <v>31.374082349186082</v>
      </c>
    </row>
    <row r="23" spans="1:7" x14ac:dyDescent="0.25">
      <c r="A23" s="1"/>
      <c r="B23" s="121" t="s">
        <v>63</v>
      </c>
      <c r="C23" s="131"/>
      <c r="D23" s="131"/>
      <c r="E23" s="131"/>
      <c r="F23" s="132"/>
      <c r="G23" s="1">
        <f>G20*75/G32</f>
        <v>36.200864249060864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28.5" customHeight="1" x14ac:dyDescent="0.25">
      <c r="A25" s="1"/>
      <c r="B25" s="105" t="s">
        <v>105</v>
      </c>
      <c r="C25" s="92" t="s">
        <v>82</v>
      </c>
      <c r="D25" s="25">
        <v>8.6999999999999993</v>
      </c>
      <c r="E25" s="25">
        <v>17.399999999999999</v>
      </c>
      <c r="F25" s="25">
        <v>52.5</v>
      </c>
      <c r="G25" s="25">
        <v>268</v>
      </c>
    </row>
    <row r="26" spans="1:7" ht="15.75" x14ac:dyDescent="0.25">
      <c r="A26" s="1"/>
      <c r="B26" s="54" t="s">
        <v>74</v>
      </c>
      <c r="C26" s="69">
        <v>200</v>
      </c>
      <c r="D26" s="30">
        <v>6</v>
      </c>
      <c r="E26" s="30">
        <v>5</v>
      </c>
      <c r="F26" s="30">
        <v>8</v>
      </c>
      <c r="G26" s="30">
        <v>101</v>
      </c>
    </row>
    <row r="27" spans="1:7" ht="16.5" thickBot="1" x14ac:dyDescent="0.3">
      <c r="A27" s="1"/>
      <c r="B27" s="54" t="s">
        <v>118</v>
      </c>
      <c r="C27" s="69">
        <v>150</v>
      </c>
      <c r="D27" s="10">
        <v>0.6</v>
      </c>
      <c r="E27" s="10">
        <v>0.6</v>
      </c>
      <c r="F27" s="10">
        <v>14.7</v>
      </c>
      <c r="G27" s="10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21" t="s">
        <v>62</v>
      </c>
      <c r="C30" s="131"/>
      <c r="D30" s="131"/>
      <c r="E30" s="131"/>
      <c r="F30" s="132"/>
      <c r="G30" s="1">
        <f>G28*65/G32</f>
        <v>17.415416533673795</v>
      </c>
    </row>
    <row r="31" spans="1:7" x14ac:dyDescent="0.25">
      <c r="A31" s="1"/>
      <c r="B31" s="121" t="s">
        <v>63</v>
      </c>
      <c r="C31" s="131"/>
      <c r="D31" s="131"/>
      <c r="E31" s="131"/>
      <c r="F31" s="132"/>
      <c r="G31" s="1">
        <f>G28*75/G32</f>
        <v>20.094711385008228</v>
      </c>
    </row>
    <row r="32" spans="1:7" x14ac:dyDescent="0.25">
      <c r="A32" s="1"/>
      <c r="B32" s="3" t="s">
        <v>14</v>
      </c>
      <c r="C32" s="1"/>
      <c r="D32" s="1">
        <f>D8+D20+D28</f>
        <v>66.150000000000006</v>
      </c>
      <c r="E32" s="1">
        <f>E8+E20+E28</f>
        <v>63</v>
      </c>
      <c r="F32" s="1">
        <f>F8+F20+F28</f>
        <v>204.01</v>
      </c>
      <c r="G32" s="1">
        <f>G8+G20+G28</f>
        <v>1629.1599999999999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0.95238095238095233</v>
      </c>
      <c r="F34" s="1">
        <f>F32/D32</f>
        <v>3.0840513983371123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23" t="s">
        <v>16</v>
      </c>
      <c r="C36" s="124"/>
      <c r="D36" s="124"/>
      <c r="E36" s="124"/>
      <c r="F36" s="125"/>
      <c r="G36" s="129">
        <f>G32*100/2100</f>
        <v>77.579047619047614</v>
      </c>
    </row>
    <row r="37" spans="1:7" x14ac:dyDescent="0.25">
      <c r="A37" s="1"/>
      <c r="B37" s="126"/>
      <c r="C37" s="127"/>
      <c r="D37" s="127"/>
      <c r="E37" s="127"/>
      <c r="F37" s="128"/>
      <c r="G37" s="130"/>
    </row>
    <row r="38" spans="1:7" x14ac:dyDescent="0.25">
      <c r="A38" s="1"/>
      <c r="B38" s="123" t="s">
        <v>15</v>
      </c>
      <c r="C38" s="124"/>
      <c r="D38" s="124"/>
      <c r="E38" s="124"/>
      <c r="F38" s="125"/>
      <c r="G38" s="129">
        <f>G32*100/2300</f>
        <v>70.833043478260876</v>
      </c>
    </row>
    <row r="39" spans="1:7" x14ac:dyDescent="0.25">
      <c r="A39" s="1"/>
      <c r="B39" s="126"/>
      <c r="C39" s="127"/>
      <c r="D39" s="127"/>
      <c r="E39" s="127"/>
      <c r="F39" s="128"/>
      <c r="G39" s="130"/>
    </row>
    <row r="40" spans="1:7" x14ac:dyDescent="0.25">
      <c r="A40" s="1"/>
      <c r="B40" s="3" t="s">
        <v>47</v>
      </c>
      <c r="C40" s="3"/>
      <c r="D40" s="3"/>
      <c r="E40" s="3"/>
      <c r="F40" s="3"/>
      <c r="G40" s="3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D32*D41</f>
        <v>264.60000000000002</v>
      </c>
      <c r="E42" s="1">
        <f>E32*E41</f>
        <v>567</v>
      </c>
      <c r="F42" s="1">
        <f>F32*F41</f>
        <v>816.04</v>
      </c>
      <c r="G42" s="1"/>
    </row>
    <row r="43" spans="1:7" x14ac:dyDescent="0.25">
      <c r="A43" s="1"/>
      <c r="B43" s="3" t="s">
        <v>50</v>
      </c>
      <c r="C43" s="1"/>
      <c r="D43" s="1">
        <f>D42+E42+F42</f>
        <v>1647.6399999999999</v>
      </c>
      <c r="E43" s="1"/>
      <c r="F43" s="1"/>
      <c r="G43" s="1"/>
    </row>
    <row r="44" spans="1:7" ht="30" x14ac:dyDescent="0.25">
      <c r="A44" s="1"/>
      <c r="B44" s="4" t="s">
        <v>51</v>
      </c>
      <c r="C44" s="1"/>
      <c r="D44" s="1">
        <f>D42*100/D43</f>
        <v>16.059333349518102</v>
      </c>
      <c r="E44" s="1">
        <f>E42*100/D43</f>
        <v>34.412857177538783</v>
      </c>
      <c r="F44" s="1">
        <f>F42*100/D43</f>
        <v>49.527809472943126</v>
      </c>
      <c r="G44" s="1"/>
    </row>
    <row r="45" spans="1:7" ht="30" x14ac:dyDescent="0.25"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  <row r="49" ht="15" customHeight="1" x14ac:dyDescent="0.25"/>
    <row r="51" ht="15" customHeight="1" x14ac:dyDescent="0.25"/>
  </sheetData>
  <mergeCells count="12">
    <mergeCell ref="B22:F22"/>
    <mergeCell ref="B2:G2"/>
    <mergeCell ref="B3:G3"/>
    <mergeCell ref="B10:F10"/>
    <mergeCell ref="B11:F11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2024-11-27T07:39:48Z</dcterms:modified>
</cp:coreProperties>
</file>